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8620" windowHeight="13170"/>
  </bookViews>
  <sheets>
    <sheet name=" NITV_EPG_Rpt447497" sheetId="1" r:id="rId1"/>
  </sheets>
  <calcPr calcId="145621"/>
</workbook>
</file>

<file path=xl/calcChain.xml><?xml version="1.0" encoding="utf-8"?>
<calcChain xmlns="http://schemas.openxmlformats.org/spreadsheetml/2006/main">
  <c r="A4" i="1" l="1"/>
  <c r="B4" i="1"/>
  <c r="A5" i="1" l="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 r="A265" i="1"/>
  <c r="B265" i="1"/>
  <c r="A266" i="1"/>
  <c r="B266" i="1"/>
</calcChain>
</file>

<file path=xl/sharedStrings.xml><?xml version="1.0" encoding="utf-8"?>
<sst xmlns="http://schemas.openxmlformats.org/spreadsheetml/2006/main" count="1471" uniqueCount="326">
  <si>
    <t>Yeyekerte</t>
  </si>
  <si>
    <t>G</t>
  </si>
  <si>
    <t>Hosted by Pascoe Braun that looks at what's on around the country.</t>
  </si>
  <si>
    <t xml:space="preserve"> </t>
  </si>
  <si>
    <t>AUSTRALIA</t>
  </si>
  <si>
    <t>45mins</t>
  </si>
  <si>
    <t>Move It Mob Style</t>
  </si>
  <si>
    <t>PG</t>
  </si>
  <si>
    <t xml:space="preserve">a </t>
  </si>
  <si>
    <t>Exciting fitness program, incorporating hip hop dance routines with the latest Aboriginal and Torres Strait Islander hip hop beats, while also delivering strong health messages!</t>
  </si>
  <si>
    <t>24mins</t>
  </si>
  <si>
    <t>23mins</t>
  </si>
  <si>
    <t>22mins</t>
  </si>
  <si>
    <t>Grounded</t>
  </si>
  <si>
    <t>In this episode we look at the amazing toys that can be made in the bush, polish up our tennis skills with tennis coach Matt Ansell and disco down at the Alice Springs ice rink.</t>
  </si>
  <si>
    <t>26mins</t>
  </si>
  <si>
    <t>Jagit perform their song "Better Place". Rockhampton High students speak about their school based apprenticeships. Natasha grills Adrian Atkinson.</t>
  </si>
  <si>
    <t>25mins</t>
  </si>
  <si>
    <t>Bush Bands Bash</t>
  </si>
  <si>
    <t>Bush Bands Bash is the biggest concert on the Alice Springs calendar and one of the most vibrant Indigenous events in Australia.</t>
  </si>
  <si>
    <t>mins</t>
  </si>
  <si>
    <t>NITV News In Review</t>
  </si>
  <si>
    <t>NC</t>
  </si>
  <si>
    <t>NITV National News features the rich diversity of contemporary life within Aboriginal and Torres Strait Islander communities, broadening and redefining the news and current affairs landscape.</t>
  </si>
  <si>
    <t>0mins</t>
  </si>
  <si>
    <t>2011 Lightning Cup</t>
  </si>
  <si>
    <t>Game 1 - Ntjalka Vs CAFL Combined, Game 2 - Kintore Vs Plenty Hwy.</t>
  </si>
  <si>
    <t>Ntjalka Vs Cafl Combined</t>
  </si>
  <si>
    <t>57mins</t>
  </si>
  <si>
    <t>Game 1 - Warren Creek Antjalktjarra Vs Amata, Game 2 - Maramba Vs Areyonga</t>
  </si>
  <si>
    <t>Warren Creek Vs Amata</t>
  </si>
  <si>
    <t>Game 1 - Rovers Vs Central Arrenta, Game 2 - Federal vs Trucking Yards</t>
  </si>
  <si>
    <t>Rovers Vs Central Arrente</t>
  </si>
  <si>
    <t>Game 1 - Ntjalka Vs Plenty Hwy, Game 2 - Warren Creek Vs Laramba</t>
  </si>
  <si>
    <t>Ntjalka Vs Plenty Hwy</t>
  </si>
  <si>
    <t>Game 1 - Trucking Vs Central Arrente, Game 2 - Ntjalka Vs Larumba</t>
  </si>
  <si>
    <t>Trucking Yards Vs Central Arre</t>
  </si>
  <si>
    <t>58mins</t>
  </si>
  <si>
    <t>Awaken 2013</t>
  </si>
  <si>
    <t>Award winning journalist Stan Grant hosts a half hour panel show, putting Aboriginal and Torres Strait Islander issues under the microscope.</t>
  </si>
  <si>
    <t xml:space="preserve">Everyday Brave </t>
  </si>
  <si>
    <t>Uncle Kiddo Taylor plays chromatic harp. He is one of the fathers of the Broome Sound, an old man now, living in a house on the coast and supplementing his pension with fishing and shell gathering.</t>
  </si>
  <si>
    <t>Saltwater Bluesman</t>
  </si>
  <si>
    <t>Jazz</t>
  </si>
  <si>
    <t>As the depression drags on, jazz comes as close as it has ever come to being America's popular music, providing entertainment and escape for a people down on their luck. It has a new name now - Swing.</t>
  </si>
  <si>
    <t>Swing Pure Pleasure</t>
  </si>
  <si>
    <t>USA</t>
  </si>
  <si>
    <t xml:space="preserve">Burned Bridge </t>
  </si>
  <si>
    <t xml:space="preserve">Vincent and Nerida succeed in doing a deal with the DPP to get Ricky bail but are foiled when Garth broadcasts details on air._x000D_
</t>
  </si>
  <si>
    <t>50mins</t>
  </si>
  <si>
    <t>Mosquita Y Mari</t>
  </si>
  <si>
    <t>85mins</t>
  </si>
  <si>
    <t>Wanja</t>
  </si>
  <si>
    <t>Wanja is a documentary about the Block, through the eyes of Auntie Barb and the life of Wanja her blue heeler dog. The many and varied stories reveal the issues affecting this indigenous community.</t>
  </si>
  <si>
    <t>Defining Moments</t>
  </si>
  <si>
    <t>This is a story of about three talented sporting brothers Kieren, Liam and Dane Ugle. And how their love for family fuels their confidence to reach for their dreams.</t>
  </si>
  <si>
    <t>My Brothers And Me</t>
  </si>
  <si>
    <t>Fusion With Casey Donovan</t>
  </si>
  <si>
    <t>Fusion is a lively, cheeky, informative and entertaining show that features new musical talent, clips, performances and interviews. Hosted by Casey Donovan.</t>
  </si>
  <si>
    <t>54mins</t>
  </si>
  <si>
    <t>Chocolate Martini</t>
  </si>
  <si>
    <t>Elisabeth and Stephen Gogos togther with the band, Banawurun feature in this episode of The Chocolate Martini plus The Barlett Brothers.</t>
  </si>
  <si>
    <t>176mins</t>
  </si>
  <si>
    <t>Roots Music</t>
  </si>
  <si>
    <t>Yunasi perform at the 19th Annual Blues and Roots Festival. Interview with eMDee and Yvonne Kay.</t>
  </si>
  <si>
    <t>Yunasi</t>
  </si>
  <si>
    <t>Bushwhacked</t>
  </si>
  <si>
    <t>Brandon challenges Kayne to the unthinkable- to lure in a great white shark by beatboxing!</t>
  </si>
  <si>
    <t>Great White Sharks</t>
  </si>
  <si>
    <t xml:space="preserve">Move It Mob Style </t>
  </si>
  <si>
    <t>We're here to get you moving and keeping fit and healthy. So get your mum, dad, brothers, sisters, aunties and uncles wherever you are to come and Move it Mob Style!</t>
  </si>
  <si>
    <t>27mins</t>
  </si>
  <si>
    <t>Raven Tales</t>
  </si>
  <si>
    <t>Raven Tales is targeted at school-age children and their families to introduce Aboriginal Canadian cultural beliefs in a humorous and entertaining way.</t>
  </si>
  <si>
    <t>CANADA</t>
  </si>
  <si>
    <t>Welcome To Wapos Bay</t>
  </si>
  <si>
    <t>The kids of Wapos Bay love adventure and their playground is a vast area that's been home to their Cree ancestors for millennia. As they explore the world around them, they learn respect &amp; cooperation</t>
  </si>
  <si>
    <t>Time For Pride, A</t>
  </si>
  <si>
    <t>Waabiny Time</t>
  </si>
  <si>
    <t>Celebrate Nyoongar Culture and learn more about our country with Waabiny Time</t>
  </si>
  <si>
    <t>Inuk</t>
  </si>
  <si>
    <t>Inuk is a highly imaginative seven-year-old Inuit boy who lives with his family in the Arctic. Destined to become a shaman, Inuk has special magical powers.</t>
  </si>
  <si>
    <t>UNITED KINGDOM</t>
  </si>
  <si>
    <t>13mins</t>
  </si>
  <si>
    <t>Go Lingo</t>
  </si>
  <si>
    <t>A high energy game show packed with fun and challenges as students aged between 11-12 play a variety of hi-tech games using the latest in touch screen technology. Host Alanah Ahmat.</t>
  </si>
  <si>
    <t>Bizou</t>
  </si>
  <si>
    <t>A lively, animated pre-school series that explores the wonderful world of animals through the eyes of a cheerful little Aboriginal princess named Bizou.</t>
  </si>
  <si>
    <t>Tangaroa With Pio</t>
  </si>
  <si>
    <t xml:space="preserve">l </t>
  </si>
  <si>
    <t>A fun and informative bilingual fishing programme following Pio on his ocean-oriented escapades around the coastal communities of Aotearoa as well as the Pacific Islands.</t>
  </si>
  <si>
    <t>59mins</t>
  </si>
  <si>
    <t>Wrap Me Up In Paperbark</t>
  </si>
  <si>
    <t xml:space="preserve">a l </t>
  </si>
  <si>
    <t>This provocative doco portrays the struggle faced by Speedy McGinness, and his sister, Kathy Mills, to return their mothers to her homelands.</t>
  </si>
  <si>
    <t>29mins</t>
  </si>
  <si>
    <t xml:space="preserve">Yamaji Man </t>
  </si>
  <si>
    <t>Yamaji Man is an intimate portrait of a proud and powerful man. Born to a Yamaji woman from Western Australia and an Irish Catholic father, Mark grew up in two worlds, never truly at home in either.</t>
  </si>
  <si>
    <t>Tipi Tales</t>
  </si>
  <si>
    <t>Set in the crook of a forest, Tipi Tales are adventures in story and song, where Elizabeth, Junior, Russell and Sam play and grow together.</t>
  </si>
  <si>
    <t>Tree House, The</t>
  </si>
  <si>
    <t>14mins</t>
  </si>
  <si>
    <t>Bobtales</t>
  </si>
  <si>
    <t>A tale of how two good friends broke up and had their appearances changed because they were competing with each other instead of working together.</t>
  </si>
  <si>
    <t>Dove And The Mountain Devil, The</t>
  </si>
  <si>
    <t>5mins</t>
  </si>
  <si>
    <t>P-Culture</t>
  </si>
  <si>
    <t>An education series for kids about sustainable living, environmental care and permaculture practices.</t>
  </si>
  <si>
    <t>P-Culture And Plant Design</t>
  </si>
  <si>
    <t>2mins</t>
  </si>
  <si>
    <t>Brandon takes Kayne to the Great Barrier Reef to track down one of the greatest sights in the animals kingdom: baby turtles racing for the sea minutes after they are born.</t>
  </si>
  <si>
    <t>Turtles</t>
  </si>
  <si>
    <t>NITV News</t>
  </si>
  <si>
    <t xml:space="preserve">Outback Cafe </t>
  </si>
  <si>
    <t>Mark Olive, aka the Black Olive is an Australian Aboriginal chef with a passion to bring the vibrant colours and earthy tastes of ancient outback food to everyone's dining table.</t>
  </si>
  <si>
    <t>Ravens And Eagles</t>
  </si>
  <si>
    <t>Haida Art meets a new advocate in thie beautifully "Ravens and Eagles". Anthropologists and art historians have studied Haida art since the late 19th century.</t>
  </si>
  <si>
    <t>Paradox Of Attribution, The</t>
  </si>
  <si>
    <t>Love Patrol</t>
  </si>
  <si>
    <t>A soap opera from Vanuatu with a serious message. Set in a police station in the Pacific, the local characters confront real issues that occur in their communities.</t>
  </si>
  <si>
    <t>Malcolm X Ep 1</t>
  </si>
  <si>
    <t>M</t>
  </si>
  <si>
    <t>Political philosopher,visionary, husband and father, dynamic orator and militant minister. This is Malcolm X's remarkable journey from his birth in Omaha, Nebraska, to his assassination in NYC in 1965</t>
  </si>
  <si>
    <t>55mins</t>
  </si>
  <si>
    <t>Finding Our Talk</t>
  </si>
  <si>
    <t>Australia is home to the largest and most rapid loss of languages known. Even in traditional homelands the vibrant languages are struggling to survive government policies and cultural prejudice.</t>
  </si>
  <si>
    <t>Australia</t>
  </si>
  <si>
    <t>Mataku Series 2</t>
  </si>
  <si>
    <t>Mataku is a bilingual series of half-hour dramatic narratives steeped in Maori mystique. Described as a Maori Twilight Zone, Mataku was produced by Maori writers, directors and actors.</t>
  </si>
  <si>
    <t>Heirloom, The</t>
  </si>
  <si>
    <t>NEW ZEALAND</t>
  </si>
  <si>
    <t>21mins</t>
  </si>
  <si>
    <t>Moccasin Flats</t>
  </si>
  <si>
    <t>MA</t>
  </si>
  <si>
    <t xml:space="preserve">a d l s </t>
  </si>
  <si>
    <t>Jonathan has given up his life of pimping and drug dealing in order to be reunited with his girlfriend and son. He is working hard to turn his life around and be a good father and boyfriend.</t>
  </si>
  <si>
    <t>This documentary on Emma Donovan will capture the raw emotion of her experience at the Garma Festival. This intimate story will showcase her connection with country and culture.</t>
  </si>
  <si>
    <t>Emma Donovan</t>
  </si>
  <si>
    <t>Chocolate Martini: Gina and Candice</t>
  </si>
  <si>
    <t>The deadly women's shining special. The show features a fantastic female line up including Djiva, Gina Williams, Madjitil Moorna, Ruby Hunter and Kerrianne Cox.</t>
  </si>
  <si>
    <t>Djiva, Gina, Candice And Friends</t>
  </si>
  <si>
    <t>56mins</t>
  </si>
  <si>
    <t>Murri Rugby League Carnival 2012</t>
  </si>
  <si>
    <t>Dream Team V Toowoomba - Join Djuro Sen at the Murri Rugby League carnival for two days of the best QLD rugby league.</t>
  </si>
  <si>
    <t>Dream Team V Toowoomba</t>
  </si>
  <si>
    <t>Ella 7's 2009</t>
  </si>
  <si>
    <t>Mid North Coast Dolphins v Deadly Dead Bulls, Waterloo Storm No. 2 v Dharawal 7s.</t>
  </si>
  <si>
    <t xml:space="preserve">Natsiba 2008 </t>
  </si>
  <si>
    <t>National Aboriginal and Torres Strait Islander Basketball Association Championships 2008 - Game 8 Desert Diamonds Vs Vaysar.</t>
  </si>
  <si>
    <t>The 42nd Annual Koori Knockout</t>
  </si>
  <si>
    <t>Mungindi Grasshoppers Vs Bundjalung Warriors - Join Brad Cook and Luke Carroll at the 42nd Koori Knockout in Raymond Terrace for all the grass roots rugby league action.</t>
  </si>
  <si>
    <t>Mungindi Grasshoppers Vs Bundjalung Warriors</t>
  </si>
  <si>
    <t>Yeyekerte Series 1 Ep 12</t>
  </si>
  <si>
    <t>28mins</t>
  </si>
  <si>
    <t>Breakin'g Too</t>
  </si>
  <si>
    <t xml:space="preserve">Inuk is a highly imaginative seven-year-old Inuit boy who lives with his family in the Arctic. Destined to become a shaman, Inuk has special magical powers. </t>
  </si>
  <si>
    <t xml:space="preserve">Bunngul: Gamatj Dancers </t>
  </si>
  <si>
    <t xml:space="preserve">In north east Arnhem Land there has been an immemorial tradition of open camp performances, garma manikay ga bunngul: songs and the dance that anyone can hear and enjoy._x000D_
</t>
  </si>
  <si>
    <t>20mins</t>
  </si>
  <si>
    <t>Race, The</t>
  </si>
  <si>
    <t>The story of how the Kingfisher tribe spread to different areas, but how they are still easily recognised because of their dimples.</t>
  </si>
  <si>
    <t>Kingfisher Tribe, The</t>
  </si>
  <si>
    <t>P-Culture And Energy</t>
  </si>
  <si>
    <t>3mins</t>
  </si>
  <si>
    <t>Brandon challenges Kayne to catch a saltwater croc and attach a satellite tag to it to help rangers keep the local community safe.</t>
  </si>
  <si>
    <t>Saltwater Croc</t>
  </si>
  <si>
    <t xml:space="preserve">Indigenous Insight </t>
  </si>
  <si>
    <t>Indigenous Insight is a half-hour show compiling the best news and current affairs stories.</t>
  </si>
  <si>
    <t>Pioneers Of Love Ep 1</t>
  </si>
  <si>
    <t>Historical series directed by Walkley Award winning Indigenous filmmaker Julie Nimo, an Aboriginal woman and a Russian revolutionary fight to overcome racist interracial marriage laws in 1915 FNQ.</t>
  </si>
  <si>
    <t>60mins</t>
  </si>
  <si>
    <t>Message Stick</t>
  </si>
  <si>
    <t>The Message Stick team travel to Yam Island in the Torres Strait to meet with Getano Lui Jnr, who has been both a prominent and at times controversial figure in both local and regional politics.</t>
  </si>
  <si>
    <t>Getano Lui</t>
  </si>
  <si>
    <t>Rural Health Education</t>
  </si>
  <si>
    <t>Focuses on the need for a comprehensive approach to the prevention, treatment and management of chronic disease. It also looks at Indigenous concepts of health.</t>
  </si>
  <si>
    <t>Deadly Steps</t>
  </si>
  <si>
    <t>53mins</t>
  </si>
  <si>
    <t>David Leha aka Radical son is a musical phenomenon. We follow him to Auckland, New Zealand where he performs his soulful music and re-connects with his Tongan heritage.</t>
  </si>
  <si>
    <t>Radical Son</t>
  </si>
  <si>
    <t>Chocolate Martini: Moana,Gogos,Kerrianne</t>
  </si>
  <si>
    <t>In this show we have live performances and interviews with a great line up of artists including Elisabeth and Steven Gogos, Kerrianne Cox and Moanna Dreaming.</t>
  </si>
  <si>
    <t>Moana, The Gogos And Kerrianne</t>
  </si>
  <si>
    <t>Barambah RL V Yarrabah Seahawks - Join Djuro Sen at the Murri Rugby League carnival for two days of the best QLD rugby league.</t>
  </si>
  <si>
    <t>Barambah Rl V Yarrabah Seahawks</t>
  </si>
  <si>
    <t>75mins</t>
  </si>
  <si>
    <t>La Pa Lovelies v Waterloo Storm, Sydney Skindogs v Northern United.</t>
  </si>
  <si>
    <t>National Aboriginal and Torres Strait Islander Basketball Association Championships 2008 - Game 9 Boxa Vs Morditj.</t>
  </si>
  <si>
    <t>North West Barbarians Vs Mt Druitt All Blacks - Join Brad Cook and Luke Carroll at the 42nd Koori Knockout in Raymond Terrace for all the grass roots rugby league action.</t>
  </si>
  <si>
    <t>North West Barbarians Vs Mt Druitt All Blacks</t>
  </si>
  <si>
    <t>46mins</t>
  </si>
  <si>
    <t>It Came From Out There</t>
  </si>
  <si>
    <t>A tribute to a strong, courageous woman, Leila Murray and her family, whose son Eddie Murray died in police custody in Wee Waa in 1981. This is a story of their search for the truth.</t>
  </si>
  <si>
    <t>Leila Murray</t>
  </si>
  <si>
    <t>Girl Who Cried Windingo</t>
  </si>
  <si>
    <t>One summer's day the dolphins in the ocean and the Noongars became very good friends. The dolphins helped the Noongars to catch lots of fish. They now know when to go to the ocean to meet the dolphins</t>
  </si>
  <si>
    <t>Legend Of The Kwilena, The</t>
  </si>
  <si>
    <t>P-Culture And Markets</t>
  </si>
  <si>
    <t>Brandon challenges Kayne to swim with Grey Nurse Sharks and to take an underwater photograph in case one day they are gone for good.</t>
  </si>
  <si>
    <t>Grey Nurse Shark</t>
  </si>
  <si>
    <t>Nice Coloured Girls</t>
  </si>
  <si>
    <t>This short film is the story of three Aboriginal women who cruise through Kings Cross and pick up a 'captain' . Directed by Tracey Moffatt, one of Australia's foremost visual artists.</t>
  </si>
  <si>
    <t>16mins</t>
  </si>
  <si>
    <t>Nganampa Anwernekenhe</t>
  </si>
  <si>
    <t>Set in the dust and excitement of the Mt Isa Rodeo, three teenagers, Kaleb Comollatti, Dallas McNamara and John Stacey are continuing a family history of professional saddle Bronc and Bull Riding.</t>
  </si>
  <si>
    <t>Rydin' Time</t>
  </si>
  <si>
    <t>Walk Like A Man</t>
  </si>
  <si>
    <t xml:space="preserve">a l n </t>
  </si>
  <si>
    <t>Features two of the world's best gay rugby teams; sentimental favourites, San Francisco Fog and feisty upstarts, Sydney Convicts, as they prepare to compete for the 2006 Bingham Cup, in NYC.</t>
  </si>
  <si>
    <t>52mins</t>
  </si>
  <si>
    <t>In 1988 a delegation of Aboriginal people from Tasmania went to Libya to change the focus of Aboriginal Affairs in Australia. This is their story</t>
  </si>
  <si>
    <t>Desperate Times</t>
  </si>
  <si>
    <t>Kerrianne Cox is a Kimberly singer who is advocating messages of unity and people power. She's using her experiences and cultural knowledge to empower others and to protest at mining at James Price Pt</t>
  </si>
  <si>
    <t>Kerrianne</t>
  </si>
  <si>
    <t>The best of The Chocolate Martini with a slate of talent that will keep your feet moving. Banawurun, Djiva, Kerrianne Cox, Gina Williams, Joe Geia and band and Ruby Hunter</t>
  </si>
  <si>
    <t>Banawurun, Djiva And Gang</t>
  </si>
  <si>
    <t>Possibles V Probables - Join Djuro Sen at the Murri Rugby League carnival for two days of the best QLD rugby league.</t>
  </si>
  <si>
    <t>Possibles V Probables</t>
  </si>
  <si>
    <t>68mins</t>
  </si>
  <si>
    <t>Warren Creek Vs Plenty Hwy</t>
  </si>
  <si>
    <t>National Aboriginal and Torres Strait Islander Basketball Association Championships 2008 - Game 10 Onslow Vs halls Creek.</t>
  </si>
  <si>
    <t>Coastal United Sharks Vs Illawarra Titans - Join Brad Cook and Luke Carroll at the 42nd Koori Knockout in Raymond Terrace for all the grass roots rugby league action.</t>
  </si>
  <si>
    <t>Coastal United Sharks Vs Illawarra Titans</t>
  </si>
  <si>
    <t>Raven Tales Series 1 Ep 25</t>
  </si>
  <si>
    <t>Time Management</t>
  </si>
  <si>
    <t xml:space="preserve">Strong In The City </t>
  </si>
  <si>
    <t>Strong in the City follows the journey of three strong Aboriginal women, Inawinyti, Nellie and Wandatjura as they transition from living on the lands to life in the big city.</t>
  </si>
  <si>
    <t>Big Whopper, The</t>
  </si>
  <si>
    <t>A big kangaroo loses his friends because of his boastful ways. He makes friends with the moon and they both learn some valuable lessons. A traditional Aboriginal story from southwest Western Australia</t>
  </si>
  <si>
    <t>Younger And Maak (Kangaroo And Moon)</t>
  </si>
  <si>
    <t>P-Culture And Compost</t>
  </si>
  <si>
    <t>Brandon challenges Kayne to go out after dark and spot little penguins sneaking out of the sea to feed their babies!</t>
  </si>
  <si>
    <t>Penguins</t>
  </si>
  <si>
    <t>The Road To St Andrews</t>
  </si>
  <si>
    <t>Donnie lives, eats and breathes golf. He has been in a slump, however, and finds himself on a spiritual, mental, historical and physical journey on the way to the Home of Golf -  St Andrews.</t>
  </si>
  <si>
    <t>30mins</t>
  </si>
  <si>
    <t>In A League Of Their Own</t>
  </si>
  <si>
    <t>Conclusion to this series which follows the Tiwi Bomber's football team through their first season in the big league.</t>
  </si>
  <si>
    <t>Finals, The</t>
  </si>
  <si>
    <t>Barefoot Sports</t>
  </si>
  <si>
    <t>Barefoot Sports brings you the inside word on your favorite sporting codes. Join Brad Cooke on the couch and meet some of Australia's most celebrated Indigenous sporting men and women.</t>
  </si>
  <si>
    <t>Mana Mamau</t>
  </si>
  <si>
    <t xml:space="preserve">v </t>
  </si>
  <si>
    <t>Showcasing the current generation of wrestling talent, the Impact Pro Wrestling circuit is overflowing with passionate and vibrant Ma?ori and Pacific Island athletes.</t>
  </si>
  <si>
    <t>Hunting Aotearoa</t>
  </si>
  <si>
    <t>Discover the inspiration for making Hunting Aotearoa and we also look at the highlights of the last 12 Episodes as well. A must watch if you have missed any of the last 12 episodes</t>
  </si>
  <si>
    <t>Making Of Highlights, The</t>
  </si>
  <si>
    <t>Dream It Do It Deadly!</t>
  </si>
  <si>
    <t>Dream it… Do it… Deadly is  hosted by Christine Anu, and follows Indigenous men and women undertaking work in various industries.</t>
  </si>
  <si>
    <t>Mining And Industry</t>
  </si>
  <si>
    <t>Earth Family is a story about two women, a handful of Aboriginal Elders and a group of migrant youth. It's a story about how acceptance and respect played a vital role in healing the human spirit.</t>
  </si>
  <si>
    <t>Earth Family</t>
  </si>
  <si>
    <t>In todays mix, we have got 3 fantastic acts to play music, sing songs and tell stories. With Tania Walker, Banawurun and No Shame.</t>
  </si>
  <si>
    <t>No Shame, Tania And Banawurun</t>
  </si>
  <si>
    <t>Mutitjula Vs Laramba</t>
  </si>
  <si>
    <t>National Aboriginal and Torres Strait Islander Basketball Association Championships 2008 - Game 11 Vaysar Vs Rebels.</t>
  </si>
  <si>
    <t>Top Camp Swans Vs Taree Anno's - Join Brad Cook and Luke Carroll at the 42nd Koori Knockout in Raymond Terrace for all the grass roots rugby league action.</t>
  </si>
  <si>
    <t>Top Camp Swans Vs Taree Anno's</t>
  </si>
  <si>
    <t>Ways Of The Quiet</t>
  </si>
  <si>
    <t>Why should fair skinned Aboriginals have to justify their Aboriginality?</t>
  </si>
  <si>
    <t>Apekathe</t>
  </si>
  <si>
    <t>Little Girl Lost</t>
  </si>
  <si>
    <t>Two good friends, the emu and the brolga, both love the eagle. They fight for his affection to the detriment of all three. A Dreaming story from the Djaru tribe in the Kimberley region of WA.</t>
  </si>
  <si>
    <t>Emu, The Brolga And The Eagle, The</t>
  </si>
  <si>
    <t>P-Culture And Transport</t>
  </si>
  <si>
    <t>In this reverse episode, Kayne challenges Brandon to help save animals that live in the city or get into a spot of bother living alongside humans.</t>
  </si>
  <si>
    <t>Melbourne</t>
  </si>
  <si>
    <t>By The Rapids</t>
  </si>
  <si>
    <t xml:space="preserve">a n v </t>
  </si>
  <si>
    <t>Global Voice</t>
  </si>
  <si>
    <t>Global Voice a look into the lives and times of the Indigenous Globe around us.</t>
  </si>
  <si>
    <t>This episode of Chocolate Martini features Bryte MC, Maera Paki, Grace Barbie, and Candice Lorrae.</t>
  </si>
  <si>
    <t>175mins</t>
  </si>
  <si>
    <t xml:space="preserve">d </t>
  </si>
  <si>
    <t>Ruthie Foster performs at the 19th Annual Blues and Roots Festival, Byron Bay plus interview with Marlene Cummins..</t>
  </si>
  <si>
    <t>Ruthie Foster</t>
  </si>
  <si>
    <t>Brandon challenges Kayne to catch, cook and then eat an Arafura File Snake - a rare delicacy that lives in croc-infested waters in Arnhem Land!</t>
  </si>
  <si>
    <t>Arafura File Snake</t>
  </si>
  <si>
    <t>Brandon challenges Kayne to a hoof-thumping mission: to train as a Jackaroo and then muster about 40 head of cattle in the Megalong Valley.</t>
  </si>
  <si>
    <t>Cattle Muster</t>
  </si>
  <si>
    <t>Five Seasons</t>
  </si>
  <si>
    <t>While enjoying the benefits of the modern world, the Numurindi people of South East Arnhemland are still guided by the seasons and the stories of the Dreamtime.</t>
  </si>
  <si>
    <t>Black Magic</t>
  </si>
  <si>
    <t>An account of the creative use of sport made by the Noongar people of Western Australia's south-west to advance their people's standing featuring top Aboriginal sportsmen.</t>
  </si>
  <si>
    <t>Surfing The Healing Wave</t>
  </si>
  <si>
    <t>A documentary about a spectacular annual surfing event that brings Indigenous Australians together in a celebration of their cultural identity.</t>
  </si>
  <si>
    <t>What have been the images of Aboriginal and Torres Strait Islander people on our television screens during this time? What story has been told and from who's perspective.</t>
  </si>
  <si>
    <t>50 Years Of Television</t>
  </si>
  <si>
    <t>We see the amazing skills of our deadly elders who show us the traditional way to make a number 7 boomerang. We catch up with actress Letitia Bartlett who tells us all about her role in Double Trouble</t>
  </si>
  <si>
    <t>In this episode we meet hockey star Brook Peris, talk parents with Talia and go to beautiful Broome to learn about the local history.</t>
  </si>
  <si>
    <t>Bush Bands Bash is the biggest concert on the Alice Springs calendar and one of the most vibrant indigenous events in Australia.</t>
  </si>
  <si>
    <t>Pursuing The Flame</t>
  </si>
  <si>
    <t>It comes down to this moment, the official qualifying events. Years of practicing and perfecting their skills have brought them all to this one glorious opportunity.</t>
  </si>
  <si>
    <t>Determination</t>
  </si>
  <si>
    <t>New Masters</t>
  </si>
  <si>
    <t>A young girl recollects the life and treatment she has experienced.</t>
  </si>
  <si>
    <t>My Colour Your Kind</t>
  </si>
  <si>
    <t>11mins</t>
  </si>
  <si>
    <t xml:space="preserve">Barking Water </t>
  </si>
  <si>
    <t xml:space="preserve">a d l </t>
  </si>
  <si>
    <t>Frankie is dying. Irene hasn't forgiven him. And they are racing against time to find their way home. Frankie needs help and Irene is the one he turns to. He must go home one last time.</t>
  </si>
  <si>
    <t>78mins</t>
  </si>
  <si>
    <t>Stone Country</t>
  </si>
  <si>
    <t>Set in the township of Ngukurr, in the NT, we follow the stories of several residents - from the local DJ to respected community elders. We see the realities of life for Aboriginal Australians.</t>
  </si>
  <si>
    <t xml:space="preserve">Global Voice </t>
  </si>
  <si>
    <t xml:space="preserve">a v </t>
  </si>
  <si>
    <t>This episode of Chocolate Martini features: Gina Williams and Band, Moana Dreaming, and Tania Walker.</t>
  </si>
  <si>
    <t>Tribali &amp; Yunasi perform at the 19th Annual Blues and Roots Festival, Byron Bay plus interview with Mamadou Diabate.</t>
  </si>
  <si>
    <t>Tribali And Yunasi</t>
  </si>
  <si>
    <t>Desert Diamonds Vs Vaysar</t>
  </si>
  <si>
    <t>Boxa Vs Morditj</t>
  </si>
  <si>
    <t>Onslow Vs Halls Creek</t>
  </si>
  <si>
    <t>Vaysar Vs Rebels</t>
  </si>
  <si>
    <t>Mosquita y Mari is a coming of age story that focuses on a tender friendship between two young Chicanas. Yolanda and Mari are growing up in Los Angeles and have only known loyalty to one thing: family.</t>
  </si>
  <si>
    <t>a l d</t>
  </si>
  <si>
    <t xml:space="preserve"> WEEK  10: Sunday March 3 to Saturday March 9, 2013</t>
  </si>
  <si>
    <t>Date</t>
  </si>
  <si>
    <t>Start Time</t>
  </si>
  <si>
    <t>Title</t>
  </si>
  <si>
    <t>Episode Title</t>
  </si>
  <si>
    <t>Classification</t>
  </si>
  <si>
    <t>Consumer Advice</t>
  </si>
  <si>
    <t>Epg Synpopsis</t>
  </si>
  <si>
    <t>Year</t>
  </si>
  <si>
    <t>Country of Origin</t>
  </si>
  <si>
    <t>Nominal Length</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</si>
</sst>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vertical="center" wrapText="1"/>
    </xf>
    <xf numFmtId="0" fontId="0" fillId="33" borderId="0" xfId="0" applyFill="1" applyAlignment="1">
      <alignment vertical="center" wrapText="1"/>
    </xf>
    <xf numFmtId="0" fontId="18" fillId="33" borderId="10" xfId="0" applyFont="1" applyFill="1" applyBorder="1" applyAlignment="1">
      <alignment vertical="center"/>
    </xf>
    <xf numFmtId="0" fontId="18" fillId="33" borderId="11" xfId="0" applyFont="1" applyFill="1" applyBorder="1" applyAlignment="1">
      <alignment vertical="center" wrapText="1"/>
    </xf>
    <xf numFmtId="0" fontId="0" fillId="33" borderId="11" xfId="0" applyFill="1" applyBorder="1" applyAlignment="1">
      <alignment vertical="center" wrapText="1"/>
    </xf>
    <xf numFmtId="0" fontId="0" fillId="33" borderId="12" xfId="0" applyFill="1" applyBorder="1" applyAlignment="1">
      <alignment vertical="center" wrapText="1"/>
    </xf>
    <xf numFmtId="0" fontId="0" fillId="33" borderId="13" xfId="0" applyFill="1" applyBorder="1" applyAlignment="1">
      <alignment vertical="center" wrapText="1"/>
    </xf>
    <xf numFmtId="0" fontId="16" fillId="0" borderId="0" xfId="0" applyFont="1" applyAlignment="1">
      <alignmen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76201</xdr:rowOff>
    </xdr:from>
    <xdr:to>
      <xdr:col>4</xdr:col>
      <xdr:colOff>685799</xdr:colOff>
      <xdr:row>1</xdr:row>
      <xdr:rowOff>76200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1"/>
          <a:ext cx="7496174" cy="13239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6"/>
  <sheetViews>
    <sheetView tabSelected="1" workbookViewId="0">
      <selection activeCell="D7" sqref="D7"/>
    </sheetView>
  </sheetViews>
  <sheetFormatPr defaultRowHeight="15" x14ac:dyDescent="0.25"/>
  <cols>
    <col min="1" max="1" width="14.5703125" style="1" customWidth="1"/>
    <col min="2" max="2" width="16.5703125" style="1" customWidth="1"/>
    <col min="3" max="3" width="32.5703125" style="1" customWidth="1"/>
    <col min="4" max="4" width="33.140625" style="1" customWidth="1"/>
    <col min="5" max="5" width="15.140625" style="1" customWidth="1"/>
    <col min="6" max="6" width="14.28515625" style="1" customWidth="1"/>
    <col min="7" max="7" width="61" style="2" customWidth="1"/>
    <col min="8" max="8" width="20.28515625" style="1" customWidth="1"/>
    <col min="9" max="9" width="20.7109375" style="1" customWidth="1"/>
    <col min="10" max="10" width="16.140625" style="1" customWidth="1"/>
    <col min="11" max="11" width="9.140625" style="1" customWidth="1"/>
    <col min="12" max="16384" width="9.140625" style="1"/>
  </cols>
  <sheetData>
    <row r="1" spans="1:10" s="4" customFormat="1" ht="104.25" customHeight="1" x14ac:dyDescent="0.25">
      <c r="A1" s="8"/>
      <c r="B1" s="9"/>
      <c r="C1" s="9"/>
      <c r="D1" s="9"/>
      <c r="E1" s="9"/>
      <c r="F1" s="9"/>
      <c r="G1" s="9"/>
      <c r="H1" s="9"/>
      <c r="I1" s="9"/>
    </row>
    <row r="2" spans="1:10" ht="26.25" x14ac:dyDescent="0.25">
      <c r="A2" s="5" t="s">
        <v>315</v>
      </c>
      <c r="B2" s="6"/>
      <c r="C2" s="6"/>
      <c r="D2" s="6"/>
      <c r="E2" s="6"/>
      <c r="F2" s="6"/>
      <c r="G2" s="6"/>
      <c r="H2" s="7"/>
      <c r="I2" s="4"/>
      <c r="J2" s="4"/>
    </row>
    <row r="3" spans="1:10" ht="30" x14ac:dyDescent="0.25">
      <c r="A3" s="10" t="s">
        <v>316</v>
      </c>
      <c r="B3" s="10" t="s">
        <v>317</v>
      </c>
      <c r="C3" s="10" t="s">
        <v>318</v>
      </c>
      <c r="D3" s="10" t="s">
        <v>319</v>
      </c>
      <c r="E3" s="10" t="s">
        <v>320</v>
      </c>
      <c r="F3" s="10" t="s">
        <v>321</v>
      </c>
      <c r="G3" s="10" t="s">
        <v>322</v>
      </c>
      <c r="H3" s="10" t="s">
        <v>323</v>
      </c>
      <c r="I3" s="10" t="s">
        <v>324</v>
      </c>
      <c r="J3" s="10" t="s">
        <v>325</v>
      </c>
    </row>
    <row r="4" spans="1:10" ht="30" x14ac:dyDescent="0.25">
      <c r="A4" s="1" t="str">
        <f t="shared" ref="A4:A29" si="0">"2013-03-03"</f>
        <v>2013-03-03</v>
      </c>
      <c r="B4" s="1" t="str">
        <f>"0500"</f>
        <v>0500</v>
      </c>
      <c r="C4" s="1" t="s">
        <v>0</v>
      </c>
      <c r="E4" s="1" t="s">
        <v>1</v>
      </c>
      <c r="G4" s="3" t="s">
        <v>2</v>
      </c>
      <c r="H4" s="1">
        <v>2008</v>
      </c>
      <c r="I4" s="1" t="s">
        <v>4</v>
      </c>
      <c r="J4" s="1" t="s">
        <v>5</v>
      </c>
    </row>
    <row r="5" spans="1:10" ht="45" x14ac:dyDescent="0.25">
      <c r="A5" s="1" t="str">
        <f t="shared" si="0"/>
        <v>2013-03-03</v>
      </c>
      <c r="B5" s="1" t="str">
        <f>"0600"</f>
        <v>0600</v>
      </c>
      <c r="C5" s="1" t="s">
        <v>6</v>
      </c>
      <c r="E5" s="1" t="s">
        <v>7</v>
      </c>
      <c r="F5" s="1" t="s">
        <v>8</v>
      </c>
      <c r="G5" s="2" t="s">
        <v>9</v>
      </c>
      <c r="H5" s="1">
        <v>2011</v>
      </c>
      <c r="I5" s="1" t="s">
        <v>4</v>
      </c>
      <c r="J5" s="1" t="s">
        <v>10</v>
      </c>
    </row>
    <row r="6" spans="1:10" ht="45" x14ac:dyDescent="0.25">
      <c r="A6" s="1" t="str">
        <f t="shared" si="0"/>
        <v>2013-03-03</v>
      </c>
      <c r="B6" s="1" t="str">
        <f>"0630"</f>
        <v>0630</v>
      </c>
      <c r="C6" s="1" t="s">
        <v>6</v>
      </c>
      <c r="E6" s="1" t="s">
        <v>7</v>
      </c>
      <c r="F6" s="1" t="s">
        <v>8</v>
      </c>
      <c r="G6" s="2" t="s">
        <v>9</v>
      </c>
      <c r="H6" s="1">
        <v>2011</v>
      </c>
      <c r="I6" s="1" t="s">
        <v>4</v>
      </c>
      <c r="J6" s="1" t="s">
        <v>11</v>
      </c>
    </row>
    <row r="7" spans="1:10" ht="45" x14ac:dyDescent="0.25">
      <c r="A7" s="1" t="str">
        <f t="shared" si="0"/>
        <v>2013-03-03</v>
      </c>
      <c r="B7" s="1" t="str">
        <f>"0700"</f>
        <v>0700</v>
      </c>
      <c r="C7" s="1" t="s">
        <v>6</v>
      </c>
      <c r="E7" s="1" t="s">
        <v>7</v>
      </c>
      <c r="F7" s="1" t="s">
        <v>8</v>
      </c>
      <c r="G7" s="2" t="s">
        <v>9</v>
      </c>
      <c r="H7" s="1">
        <v>2011</v>
      </c>
      <c r="I7" s="1" t="s">
        <v>4</v>
      </c>
      <c r="J7" s="1" t="s">
        <v>11</v>
      </c>
    </row>
    <row r="8" spans="1:10" ht="45" x14ac:dyDescent="0.25">
      <c r="A8" s="1" t="str">
        <f t="shared" si="0"/>
        <v>2013-03-03</v>
      </c>
      <c r="B8" s="1" t="str">
        <f>"0730"</f>
        <v>0730</v>
      </c>
      <c r="C8" s="1" t="s">
        <v>6</v>
      </c>
      <c r="E8" s="1" t="s">
        <v>7</v>
      </c>
      <c r="F8" s="1" t="s">
        <v>8</v>
      </c>
      <c r="G8" s="2" t="s">
        <v>9</v>
      </c>
      <c r="H8" s="1">
        <v>2011</v>
      </c>
      <c r="I8" s="1" t="s">
        <v>4</v>
      </c>
      <c r="J8" s="1" t="s">
        <v>12</v>
      </c>
    </row>
    <row r="9" spans="1:10" ht="45" x14ac:dyDescent="0.25">
      <c r="A9" s="1" t="str">
        <f t="shared" si="0"/>
        <v>2013-03-03</v>
      </c>
      <c r="B9" s="1" t="str">
        <f>"0800"</f>
        <v>0800</v>
      </c>
      <c r="C9" s="1" t="s">
        <v>6</v>
      </c>
      <c r="E9" s="1" t="s">
        <v>7</v>
      </c>
      <c r="F9" s="1" t="s">
        <v>8</v>
      </c>
      <c r="G9" s="2" t="s">
        <v>9</v>
      </c>
      <c r="H9" s="1">
        <v>2011</v>
      </c>
      <c r="I9" s="1" t="s">
        <v>4</v>
      </c>
      <c r="J9" s="1" t="s">
        <v>11</v>
      </c>
    </row>
    <row r="10" spans="1:10" ht="45" x14ac:dyDescent="0.25">
      <c r="A10" s="1" t="str">
        <f t="shared" si="0"/>
        <v>2013-03-03</v>
      </c>
      <c r="B10" s="1" t="str">
        <f>"0830"</f>
        <v>0830</v>
      </c>
      <c r="C10" s="1" t="s">
        <v>6</v>
      </c>
      <c r="E10" s="1" t="s">
        <v>7</v>
      </c>
      <c r="F10" s="1" t="s">
        <v>8</v>
      </c>
      <c r="G10" s="2" t="s">
        <v>9</v>
      </c>
      <c r="H10" s="1">
        <v>2011</v>
      </c>
      <c r="I10" s="1" t="s">
        <v>4</v>
      </c>
      <c r="J10" s="1" t="s">
        <v>10</v>
      </c>
    </row>
    <row r="11" spans="1:10" ht="45" x14ac:dyDescent="0.25">
      <c r="A11" s="1" t="str">
        <f t="shared" si="0"/>
        <v>2013-03-03</v>
      </c>
      <c r="B11" s="1" t="str">
        <f>"0900"</f>
        <v>0900</v>
      </c>
      <c r="C11" s="1" t="s">
        <v>6</v>
      </c>
      <c r="E11" s="1" t="s">
        <v>7</v>
      </c>
      <c r="F11" s="1" t="s">
        <v>8</v>
      </c>
      <c r="G11" s="2" t="s">
        <v>9</v>
      </c>
      <c r="H11" s="1">
        <v>2011</v>
      </c>
      <c r="I11" s="1" t="s">
        <v>4</v>
      </c>
      <c r="J11" s="1" t="s">
        <v>11</v>
      </c>
    </row>
    <row r="12" spans="1:10" ht="45" x14ac:dyDescent="0.25">
      <c r="A12" s="1" t="str">
        <f t="shared" si="0"/>
        <v>2013-03-03</v>
      </c>
      <c r="B12" s="1" t="str">
        <f>"0930"</f>
        <v>0930</v>
      </c>
      <c r="C12" s="1" t="s">
        <v>6</v>
      </c>
      <c r="E12" s="1" t="s">
        <v>7</v>
      </c>
      <c r="F12" s="1" t="s">
        <v>8</v>
      </c>
      <c r="G12" s="2" t="s">
        <v>9</v>
      </c>
      <c r="H12" s="1">
        <v>2011</v>
      </c>
      <c r="I12" s="1" t="s">
        <v>4</v>
      </c>
      <c r="J12" s="1" t="s">
        <v>10</v>
      </c>
    </row>
    <row r="13" spans="1:10" ht="45" x14ac:dyDescent="0.25">
      <c r="A13" s="1" t="str">
        <f t="shared" si="0"/>
        <v>2013-03-03</v>
      </c>
      <c r="B13" s="1" t="str">
        <f>"1000"</f>
        <v>1000</v>
      </c>
      <c r="C13" s="1" t="s">
        <v>13</v>
      </c>
      <c r="E13" s="1" t="s">
        <v>1</v>
      </c>
      <c r="G13" s="2" t="s">
        <v>14</v>
      </c>
      <c r="H13" s="1">
        <v>2010</v>
      </c>
      <c r="I13" s="1" t="s">
        <v>4</v>
      </c>
      <c r="J13" s="1" t="s">
        <v>15</v>
      </c>
    </row>
    <row r="14" spans="1:10" ht="45" x14ac:dyDescent="0.25">
      <c r="A14" s="1" t="str">
        <f t="shared" si="0"/>
        <v>2013-03-03</v>
      </c>
      <c r="B14" s="1" t="str">
        <f>"1030"</f>
        <v>1030</v>
      </c>
      <c r="C14" s="1" t="s">
        <v>13</v>
      </c>
      <c r="E14" s="1" t="s">
        <v>1</v>
      </c>
      <c r="G14" s="2" t="s">
        <v>16</v>
      </c>
      <c r="H14" s="1">
        <v>2008</v>
      </c>
      <c r="I14" s="1" t="s">
        <v>4</v>
      </c>
      <c r="J14" s="1" t="s">
        <v>17</v>
      </c>
    </row>
    <row r="15" spans="1:10" ht="45" x14ac:dyDescent="0.25">
      <c r="A15" s="1" t="str">
        <f t="shared" si="0"/>
        <v>2013-03-03</v>
      </c>
      <c r="B15" s="1" t="str">
        <f>"1100"</f>
        <v>1100</v>
      </c>
      <c r="C15" s="1" t="s">
        <v>18</v>
      </c>
      <c r="E15" s="1" t="s">
        <v>1</v>
      </c>
      <c r="G15" s="2" t="s">
        <v>19</v>
      </c>
      <c r="H15" s="1">
        <v>2011</v>
      </c>
      <c r="I15" s="1" t="s">
        <v>4</v>
      </c>
      <c r="J15" s="1" t="s">
        <v>20</v>
      </c>
    </row>
    <row r="16" spans="1:10" ht="60" x14ac:dyDescent="0.25">
      <c r="A16" s="1" t="str">
        <f t="shared" si="0"/>
        <v>2013-03-03</v>
      </c>
      <c r="B16" s="1" t="str">
        <f>"1200"</f>
        <v>1200</v>
      </c>
      <c r="C16" s="1" t="s">
        <v>21</v>
      </c>
      <c r="E16" s="1" t="s">
        <v>22</v>
      </c>
      <c r="G16" s="2" t="s">
        <v>23</v>
      </c>
      <c r="H16" s="1">
        <v>2013</v>
      </c>
      <c r="I16" s="1" t="s">
        <v>4</v>
      </c>
      <c r="J16" s="1" t="s">
        <v>24</v>
      </c>
    </row>
    <row r="17" spans="1:10" ht="30" x14ac:dyDescent="0.25">
      <c r="A17" s="1" t="str">
        <f t="shared" si="0"/>
        <v>2013-03-03</v>
      </c>
      <c r="B17" s="1" t="str">
        <f>"1230"</f>
        <v>1230</v>
      </c>
      <c r="C17" s="1" t="s">
        <v>25</v>
      </c>
      <c r="D17" s="1" t="s">
        <v>27</v>
      </c>
      <c r="E17" s="1" t="s">
        <v>22</v>
      </c>
      <c r="G17" s="2" t="s">
        <v>26</v>
      </c>
      <c r="H17" s="1">
        <v>2011</v>
      </c>
      <c r="I17" s="1" t="s">
        <v>4</v>
      </c>
      <c r="J17" s="1" t="s">
        <v>28</v>
      </c>
    </row>
    <row r="18" spans="1:10" ht="30" x14ac:dyDescent="0.25">
      <c r="A18" s="1" t="str">
        <f t="shared" si="0"/>
        <v>2013-03-03</v>
      </c>
      <c r="B18" s="1" t="str">
        <f>"1330"</f>
        <v>1330</v>
      </c>
      <c r="C18" s="1" t="s">
        <v>25</v>
      </c>
      <c r="D18" s="1" t="s">
        <v>30</v>
      </c>
      <c r="E18" s="1" t="s">
        <v>22</v>
      </c>
      <c r="G18" s="2" t="s">
        <v>29</v>
      </c>
      <c r="H18" s="1">
        <v>2011</v>
      </c>
      <c r="I18" s="1" t="s">
        <v>4</v>
      </c>
      <c r="J18" s="1" t="s">
        <v>28</v>
      </c>
    </row>
    <row r="19" spans="1:10" ht="30" x14ac:dyDescent="0.25">
      <c r="A19" s="1" t="str">
        <f t="shared" si="0"/>
        <v>2013-03-03</v>
      </c>
      <c r="B19" s="1" t="str">
        <f>"1430"</f>
        <v>1430</v>
      </c>
      <c r="C19" s="1" t="s">
        <v>25</v>
      </c>
      <c r="D19" s="1" t="s">
        <v>32</v>
      </c>
      <c r="E19" s="1" t="s">
        <v>22</v>
      </c>
      <c r="G19" s="2" t="s">
        <v>31</v>
      </c>
      <c r="H19" s="1">
        <v>2011</v>
      </c>
      <c r="I19" s="1" t="s">
        <v>4</v>
      </c>
      <c r="J19" s="1" t="s">
        <v>28</v>
      </c>
    </row>
    <row r="20" spans="1:10" ht="30" x14ac:dyDescent="0.25">
      <c r="A20" s="1" t="str">
        <f t="shared" si="0"/>
        <v>2013-03-03</v>
      </c>
      <c r="B20" s="1" t="str">
        <f>"1530"</f>
        <v>1530</v>
      </c>
      <c r="C20" s="1" t="s">
        <v>25</v>
      </c>
      <c r="D20" s="1" t="s">
        <v>34</v>
      </c>
      <c r="E20" s="1" t="s">
        <v>22</v>
      </c>
      <c r="G20" s="2" t="s">
        <v>33</v>
      </c>
      <c r="H20" s="1">
        <v>2011</v>
      </c>
      <c r="I20" s="1" t="s">
        <v>4</v>
      </c>
      <c r="J20" s="1" t="s">
        <v>28</v>
      </c>
    </row>
    <row r="21" spans="1:10" x14ac:dyDescent="0.25">
      <c r="A21" s="1" t="str">
        <f t="shared" si="0"/>
        <v>2013-03-03</v>
      </c>
      <c r="B21" s="1" t="str">
        <f>"1630"</f>
        <v>1630</v>
      </c>
      <c r="C21" s="1" t="s">
        <v>25</v>
      </c>
      <c r="D21" s="1" t="s">
        <v>36</v>
      </c>
      <c r="E21" s="1" t="s">
        <v>22</v>
      </c>
      <c r="G21" s="2" t="s">
        <v>35</v>
      </c>
      <c r="H21" s="1">
        <v>2011</v>
      </c>
      <c r="I21" s="1" t="s">
        <v>4</v>
      </c>
      <c r="J21" s="1" t="s">
        <v>37</v>
      </c>
    </row>
    <row r="22" spans="1:10" ht="60" x14ac:dyDescent="0.25">
      <c r="A22" s="1" t="str">
        <f t="shared" si="0"/>
        <v>2013-03-03</v>
      </c>
      <c r="B22" s="1" t="str">
        <f>"1730"</f>
        <v>1730</v>
      </c>
      <c r="C22" s="1" t="s">
        <v>21</v>
      </c>
      <c r="E22" s="1" t="s">
        <v>22</v>
      </c>
      <c r="G22" s="2" t="s">
        <v>23</v>
      </c>
      <c r="H22" s="1">
        <v>2013</v>
      </c>
      <c r="I22" s="1" t="s">
        <v>4</v>
      </c>
      <c r="J22" s="1" t="s">
        <v>24</v>
      </c>
    </row>
    <row r="23" spans="1:10" ht="45" x14ac:dyDescent="0.25">
      <c r="A23" s="1" t="str">
        <f t="shared" si="0"/>
        <v>2013-03-03</v>
      </c>
      <c r="B23" s="1" t="str">
        <f>"1830"</f>
        <v>1830</v>
      </c>
      <c r="C23" s="1" t="s">
        <v>38</v>
      </c>
      <c r="E23" s="1" t="s">
        <v>22</v>
      </c>
      <c r="G23" s="2" t="s">
        <v>39</v>
      </c>
      <c r="H23" s="1">
        <v>2013</v>
      </c>
      <c r="I23" s="1" t="s">
        <v>4</v>
      </c>
      <c r="J23" s="1" t="s">
        <v>10</v>
      </c>
    </row>
    <row r="24" spans="1:10" ht="60" x14ac:dyDescent="0.25">
      <c r="A24" s="1" t="str">
        <f t="shared" si="0"/>
        <v>2013-03-03</v>
      </c>
      <c r="B24" s="1" t="str">
        <f>"1900"</f>
        <v>1900</v>
      </c>
      <c r="C24" s="1" t="s">
        <v>40</v>
      </c>
      <c r="D24" s="1" t="s">
        <v>42</v>
      </c>
      <c r="E24" s="1" t="s">
        <v>1</v>
      </c>
      <c r="G24" s="2" t="s">
        <v>41</v>
      </c>
      <c r="H24" s="1">
        <v>2001</v>
      </c>
      <c r="I24" s="1" t="s">
        <v>4</v>
      </c>
      <c r="J24" s="1" t="s">
        <v>17</v>
      </c>
    </row>
    <row r="25" spans="1:10" ht="60" x14ac:dyDescent="0.25">
      <c r="A25" s="1" t="str">
        <f t="shared" si="0"/>
        <v>2013-03-03</v>
      </c>
      <c r="B25" s="1" t="str">
        <f>"1930"</f>
        <v>1930</v>
      </c>
      <c r="C25" s="1" t="s">
        <v>43</v>
      </c>
      <c r="D25" s="1" t="s">
        <v>45</v>
      </c>
      <c r="E25" s="1" t="s">
        <v>7</v>
      </c>
      <c r="G25" s="2" t="s">
        <v>44</v>
      </c>
      <c r="H25" s="1">
        <v>2001</v>
      </c>
      <c r="I25" s="1" t="s">
        <v>46</v>
      </c>
      <c r="J25" s="1" t="s">
        <v>20</v>
      </c>
    </row>
    <row r="26" spans="1:10" ht="45" x14ac:dyDescent="0.25">
      <c r="A26" s="1" t="str">
        <f t="shared" si="0"/>
        <v>2013-03-03</v>
      </c>
      <c r="B26" s="1" t="str">
        <f>"2030"</f>
        <v>2030</v>
      </c>
      <c r="C26" s="1" t="s">
        <v>47</v>
      </c>
      <c r="E26" s="1" t="s">
        <v>7</v>
      </c>
      <c r="G26" s="2" t="s">
        <v>48</v>
      </c>
      <c r="H26" s="1">
        <v>1994</v>
      </c>
      <c r="I26" s="1" t="s">
        <v>4</v>
      </c>
      <c r="J26" s="1" t="s">
        <v>49</v>
      </c>
    </row>
    <row r="27" spans="1:10" ht="60" x14ac:dyDescent="0.25">
      <c r="A27" s="1" t="str">
        <f t="shared" si="0"/>
        <v>2013-03-03</v>
      </c>
      <c r="B27" s="1" t="str">
        <f>"2130"</f>
        <v>2130</v>
      </c>
      <c r="C27" s="1" t="s">
        <v>50</v>
      </c>
      <c r="D27" s="1" t="s">
        <v>3</v>
      </c>
      <c r="E27" s="1" t="s">
        <v>121</v>
      </c>
      <c r="F27" s="1" t="s">
        <v>314</v>
      </c>
      <c r="G27" s="2" t="s">
        <v>313</v>
      </c>
      <c r="H27" s="1">
        <v>0</v>
      </c>
      <c r="I27" s="1" t="s">
        <v>46</v>
      </c>
      <c r="J27" s="1" t="s">
        <v>51</v>
      </c>
    </row>
    <row r="28" spans="1:10" ht="60" x14ac:dyDescent="0.25">
      <c r="A28" s="1" t="str">
        <f t="shared" si="0"/>
        <v>2013-03-03</v>
      </c>
      <c r="B28" s="1" t="str">
        <f>"2300"</f>
        <v>2300</v>
      </c>
      <c r="C28" s="1" t="s">
        <v>52</v>
      </c>
      <c r="E28" s="1" t="s">
        <v>7</v>
      </c>
      <c r="F28" s="1" t="s">
        <v>8</v>
      </c>
      <c r="G28" s="2" t="s">
        <v>53</v>
      </c>
      <c r="H28" s="1">
        <v>2008</v>
      </c>
      <c r="I28" s="1" t="s">
        <v>4</v>
      </c>
      <c r="J28" s="1" t="s">
        <v>17</v>
      </c>
    </row>
    <row r="29" spans="1:10" ht="45" x14ac:dyDescent="0.25">
      <c r="A29" s="1" t="str">
        <f t="shared" si="0"/>
        <v>2013-03-03</v>
      </c>
      <c r="B29" s="1" t="str">
        <f>"2330"</f>
        <v>2330</v>
      </c>
      <c r="C29" s="1" t="s">
        <v>54</v>
      </c>
      <c r="D29" s="1" t="s">
        <v>56</v>
      </c>
      <c r="E29" s="1" t="s">
        <v>7</v>
      </c>
      <c r="F29" s="1" t="s">
        <v>8</v>
      </c>
      <c r="G29" s="2" t="s">
        <v>55</v>
      </c>
      <c r="H29" s="1">
        <v>2011</v>
      </c>
      <c r="I29" s="1" t="s">
        <v>4</v>
      </c>
      <c r="J29" s="1" t="s">
        <v>15</v>
      </c>
    </row>
    <row r="30" spans="1:10" ht="45" x14ac:dyDescent="0.25">
      <c r="A30" s="1" t="str">
        <f t="shared" ref="A30:A69" si="1">"2013-03-04"</f>
        <v>2013-03-04</v>
      </c>
      <c r="B30" s="1" t="str">
        <f>"0000"</f>
        <v>0000</v>
      </c>
      <c r="C30" s="1" t="s">
        <v>57</v>
      </c>
      <c r="E30" s="1" t="s">
        <v>7</v>
      </c>
      <c r="G30" s="2" t="s">
        <v>58</v>
      </c>
      <c r="H30" s="1">
        <v>2012</v>
      </c>
      <c r="I30" s="1" t="s">
        <v>4</v>
      </c>
      <c r="J30" s="1" t="s">
        <v>59</v>
      </c>
    </row>
    <row r="31" spans="1:10" ht="45" x14ac:dyDescent="0.25">
      <c r="A31" s="1" t="str">
        <f t="shared" si="1"/>
        <v>2013-03-04</v>
      </c>
      <c r="B31" s="1" t="str">
        <f>"0100"</f>
        <v>0100</v>
      </c>
      <c r="C31" s="1" t="s">
        <v>60</v>
      </c>
      <c r="E31" s="1" t="s">
        <v>1</v>
      </c>
      <c r="G31" s="2" t="s">
        <v>61</v>
      </c>
      <c r="H31" s="1">
        <v>2009</v>
      </c>
      <c r="I31" s="1" t="s">
        <v>4</v>
      </c>
      <c r="J31" s="1" t="s">
        <v>62</v>
      </c>
    </row>
    <row r="32" spans="1:10" ht="30" x14ac:dyDescent="0.25">
      <c r="A32" s="1" t="str">
        <f t="shared" si="1"/>
        <v>2013-03-04</v>
      </c>
      <c r="B32" s="1" t="str">
        <f>"0400"</f>
        <v>0400</v>
      </c>
      <c r="C32" s="1" t="s">
        <v>63</v>
      </c>
      <c r="D32" s="1" t="s">
        <v>65</v>
      </c>
      <c r="E32" s="1" t="s">
        <v>1</v>
      </c>
      <c r="G32" s="2" t="s">
        <v>64</v>
      </c>
      <c r="H32" s="1">
        <v>2009</v>
      </c>
      <c r="I32" s="1" t="s">
        <v>4</v>
      </c>
      <c r="J32" s="1" t="s">
        <v>37</v>
      </c>
    </row>
    <row r="33" spans="1:10" ht="30" x14ac:dyDescent="0.25">
      <c r="A33" s="1" t="str">
        <f t="shared" si="1"/>
        <v>2013-03-04</v>
      </c>
      <c r="B33" s="1" t="str">
        <f>"0500"</f>
        <v>0500</v>
      </c>
      <c r="C33" s="1" t="s">
        <v>0</v>
      </c>
      <c r="E33" s="1" t="s">
        <v>1</v>
      </c>
      <c r="G33" s="2" t="s">
        <v>2</v>
      </c>
      <c r="H33" s="1">
        <v>2008</v>
      </c>
      <c r="I33" s="1" t="s">
        <v>4</v>
      </c>
      <c r="J33" s="1" t="s">
        <v>5</v>
      </c>
    </row>
    <row r="34" spans="1:10" ht="30" x14ac:dyDescent="0.25">
      <c r="A34" s="1" t="str">
        <f t="shared" si="1"/>
        <v>2013-03-04</v>
      </c>
      <c r="B34" s="1" t="str">
        <f>"0600"</f>
        <v>0600</v>
      </c>
      <c r="C34" s="1" t="s">
        <v>66</v>
      </c>
      <c r="D34" s="1" t="s">
        <v>68</v>
      </c>
      <c r="E34" s="1" t="s">
        <v>1</v>
      </c>
      <c r="G34" s="2" t="s">
        <v>67</v>
      </c>
      <c r="H34" s="1">
        <v>2012</v>
      </c>
      <c r="I34" s="1" t="s">
        <v>4</v>
      </c>
      <c r="J34" s="1" t="s">
        <v>10</v>
      </c>
    </row>
    <row r="35" spans="1:10" ht="45" x14ac:dyDescent="0.25">
      <c r="A35" s="1" t="str">
        <f t="shared" si="1"/>
        <v>2013-03-04</v>
      </c>
      <c r="B35" s="1" t="str">
        <f>"0630"</f>
        <v>0630</v>
      </c>
      <c r="C35" s="1" t="s">
        <v>69</v>
      </c>
      <c r="E35" s="1" t="s">
        <v>1</v>
      </c>
      <c r="G35" s="2" t="s">
        <v>70</v>
      </c>
      <c r="H35" s="1">
        <v>0</v>
      </c>
      <c r="I35" s="1" t="s">
        <v>4</v>
      </c>
      <c r="J35" s="1" t="s">
        <v>71</v>
      </c>
    </row>
    <row r="36" spans="1:10" ht="45" x14ac:dyDescent="0.25">
      <c r="A36" s="1" t="str">
        <f t="shared" si="1"/>
        <v>2013-03-04</v>
      </c>
      <c r="B36" s="1" t="str">
        <f>"0700"</f>
        <v>0700</v>
      </c>
      <c r="C36" s="1" t="s">
        <v>72</v>
      </c>
      <c r="E36" s="1" t="s">
        <v>1</v>
      </c>
      <c r="G36" s="2" t="s">
        <v>73</v>
      </c>
      <c r="H36" s="1">
        <v>0</v>
      </c>
      <c r="I36" s="1" t="s">
        <v>74</v>
      </c>
      <c r="J36" s="1" t="s">
        <v>11</v>
      </c>
    </row>
    <row r="37" spans="1:10" ht="60" x14ac:dyDescent="0.25">
      <c r="A37" s="1" t="str">
        <f t="shared" si="1"/>
        <v>2013-03-04</v>
      </c>
      <c r="B37" s="1" t="str">
        <f>"0730"</f>
        <v>0730</v>
      </c>
      <c r="C37" s="1" t="s">
        <v>75</v>
      </c>
      <c r="D37" s="1" t="s">
        <v>77</v>
      </c>
      <c r="E37" s="1" t="s">
        <v>1</v>
      </c>
      <c r="G37" s="2" t="s">
        <v>76</v>
      </c>
      <c r="H37" s="1">
        <v>2005</v>
      </c>
      <c r="I37" s="1" t="s">
        <v>74</v>
      </c>
      <c r="J37" s="1" t="s">
        <v>11</v>
      </c>
    </row>
    <row r="38" spans="1:10" ht="30" x14ac:dyDescent="0.25">
      <c r="A38" s="1" t="str">
        <f t="shared" si="1"/>
        <v>2013-03-04</v>
      </c>
      <c r="B38" s="1" t="str">
        <f>"0800"</f>
        <v>0800</v>
      </c>
      <c r="C38" s="1" t="s">
        <v>78</v>
      </c>
      <c r="E38" s="1" t="s">
        <v>1</v>
      </c>
      <c r="G38" s="2" t="s">
        <v>79</v>
      </c>
      <c r="H38" s="1">
        <v>2011</v>
      </c>
      <c r="I38" s="1" t="s">
        <v>4</v>
      </c>
      <c r="J38" s="1" t="s">
        <v>15</v>
      </c>
    </row>
    <row r="39" spans="1:10" ht="45" x14ac:dyDescent="0.25">
      <c r="A39" s="1" t="str">
        <f t="shared" si="1"/>
        <v>2013-03-04</v>
      </c>
      <c r="B39" s="1" t="str">
        <f>"0830"</f>
        <v>0830</v>
      </c>
      <c r="C39" s="1" t="s">
        <v>80</v>
      </c>
      <c r="E39" s="1" t="s">
        <v>1</v>
      </c>
      <c r="G39" s="2" t="s">
        <v>81</v>
      </c>
      <c r="H39" s="1">
        <v>0</v>
      </c>
      <c r="I39" s="1" t="s">
        <v>82</v>
      </c>
      <c r="J39" s="1" t="s">
        <v>83</v>
      </c>
    </row>
    <row r="40" spans="1:10" ht="45" x14ac:dyDescent="0.25">
      <c r="A40" s="1" t="str">
        <f t="shared" si="1"/>
        <v>2013-03-04</v>
      </c>
      <c r="B40" s="1" t="str">
        <f>"0845"</f>
        <v>0845</v>
      </c>
      <c r="C40" s="1" t="s">
        <v>80</v>
      </c>
      <c r="E40" s="1" t="s">
        <v>1</v>
      </c>
      <c r="G40" s="2" t="s">
        <v>81</v>
      </c>
      <c r="H40" s="1">
        <v>0</v>
      </c>
      <c r="I40" s="1" t="s">
        <v>82</v>
      </c>
      <c r="J40" s="1" t="s">
        <v>83</v>
      </c>
    </row>
    <row r="41" spans="1:10" ht="45" x14ac:dyDescent="0.25">
      <c r="A41" s="1" t="str">
        <f t="shared" si="1"/>
        <v>2013-03-04</v>
      </c>
      <c r="B41" s="1" t="str">
        <f>"0900"</f>
        <v>0900</v>
      </c>
      <c r="C41" s="1" t="s">
        <v>84</v>
      </c>
      <c r="E41" s="1" t="s">
        <v>1</v>
      </c>
      <c r="G41" s="2" t="s">
        <v>85</v>
      </c>
      <c r="H41" s="1">
        <v>2011</v>
      </c>
      <c r="I41" s="1" t="s">
        <v>4</v>
      </c>
      <c r="J41" s="1" t="s">
        <v>10</v>
      </c>
    </row>
    <row r="42" spans="1:10" ht="45" x14ac:dyDescent="0.25">
      <c r="A42" s="1" t="str">
        <f t="shared" si="1"/>
        <v>2013-03-04</v>
      </c>
      <c r="B42" s="1" t="str">
        <f>"0930"</f>
        <v>0930</v>
      </c>
      <c r="C42" s="1" t="s">
        <v>86</v>
      </c>
      <c r="E42" s="1" t="s">
        <v>1</v>
      </c>
      <c r="G42" s="2" t="s">
        <v>87</v>
      </c>
      <c r="H42" s="1">
        <v>2010</v>
      </c>
      <c r="I42" s="1" t="s">
        <v>74</v>
      </c>
      <c r="J42" s="1" t="s">
        <v>12</v>
      </c>
    </row>
    <row r="43" spans="1:10" ht="45" x14ac:dyDescent="0.25">
      <c r="A43" s="1" t="str">
        <f t="shared" si="1"/>
        <v>2013-03-04</v>
      </c>
      <c r="B43" s="1" t="str">
        <f>"1000"</f>
        <v>1000</v>
      </c>
      <c r="C43" s="1" t="s">
        <v>38</v>
      </c>
      <c r="E43" s="1" t="s">
        <v>22</v>
      </c>
      <c r="G43" s="2" t="s">
        <v>39</v>
      </c>
      <c r="H43" s="1">
        <v>2013</v>
      </c>
      <c r="I43" s="1" t="s">
        <v>4</v>
      </c>
      <c r="J43" s="1" t="s">
        <v>10</v>
      </c>
    </row>
    <row r="44" spans="1:10" ht="45" x14ac:dyDescent="0.25">
      <c r="A44" s="1" t="str">
        <f t="shared" si="1"/>
        <v>2013-03-04</v>
      </c>
      <c r="B44" s="1" t="str">
        <f>"1030"</f>
        <v>1030</v>
      </c>
      <c r="C44" s="1" t="s">
        <v>88</v>
      </c>
      <c r="E44" s="1" t="s">
        <v>1</v>
      </c>
      <c r="F44" s="1" t="s">
        <v>89</v>
      </c>
      <c r="G44" s="2" t="s">
        <v>90</v>
      </c>
      <c r="H44" s="1">
        <v>0</v>
      </c>
      <c r="I44" s="1" t="s">
        <v>3</v>
      </c>
      <c r="J44" s="1" t="s">
        <v>17</v>
      </c>
    </row>
    <row r="45" spans="1:10" ht="45" x14ac:dyDescent="0.25">
      <c r="A45" s="1" t="str">
        <f t="shared" si="1"/>
        <v>2013-03-04</v>
      </c>
      <c r="B45" s="1" t="str">
        <f>"1130"</f>
        <v>1130</v>
      </c>
      <c r="C45" s="1" t="s">
        <v>38</v>
      </c>
      <c r="E45" s="1" t="s">
        <v>22</v>
      </c>
      <c r="G45" s="2" t="s">
        <v>39</v>
      </c>
      <c r="H45" s="1">
        <v>2013</v>
      </c>
      <c r="I45" s="1" t="s">
        <v>4</v>
      </c>
      <c r="J45" s="1" t="s">
        <v>10</v>
      </c>
    </row>
    <row r="46" spans="1:10" ht="60" x14ac:dyDescent="0.25">
      <c r="A46" s="1" t="str">
        <f t="shared" si="1"/>
        <v>2013-03-04</v>
      </c>
      <c r="B46" s="1" t="str">
        <f>"1200"</f>
        <v>1200</v>
      </c>
      <c r="C46" s="1" t="s">
        <v>40</v>
      </c>
      <c r="D46" s="1" t="s">
        <v>42</v>
      </c>
      <c r="E46" s="1" t="s">
        <v>1</v>
      </c>
      <c r="G46" s="2" t="s">
        <v>41</v>
      </c>
      <c r="H46" s="1">
        <v>2001</v>
      </c>
      <c r="I46" s="1" t="s">
        <v>4</v>
      </c>
      <c r="J46" s="1" t="s">
        <v>17</v>
      </c>
    </row>
    <row r="47" spans="1:10" ht="60" x14ac:dyDescent="0.25">
      <c r="A47" s="1" t="str">
        <f t="shared" si="1"/>
        <v>2013-03-04</v>
      </c>
      <c r="B47" s="1" t="str">
        <f>"1230"</f>
        <v>1230</v>
      </c>
      <c r="C47" s="1" t="s">
        <v>43</v>
      </c>
      <c r="D47" s="1" t="s">
        <v>45</v>
      </c>
      <c r="E47" s="1" t="s">
        <v>7</v>
      </c>
      <c r="G47" s="2" t="s">
        <v>44</v>
      </c>
      <c r="H47" s="1">
        <v>2001</v>
      </c>
      <c r="I47" s="1" t="s">
        <v>46</v>
      </c>
      <c r="J47" s="1" t="s">
        <v>91</v>
      </c>
    </row>
    <row r="48" spans="1:10" ht="45" x14ac:dyDescent="0.25">
      <c r="A48" s="1" t="str">
        <f t="shared" si="1"/>
        <v>2013-03-04</v>
      </c>
      <c r="B48" s="1" t="str">
        <f>"1330"</f>
        <v>1330</v>
      </c>
      <c r="C48" s="1" t="s">
        <v>92</v>
      </c>
      <c r="E48" s="1" t="s">
        <v>7</v>
      </c>
      <c r="F48" s="1" t="s">
        <v>93</v>
      </c>
      <c r="G48" s="2" t="s">
        <v>94</v>
      </c>
      <c r="H48" s="1">
        <v>2007</v>
      </c>
      <c r="I48" s="1" t="s">
        <v>4</v>
      </c>
      <c r="J48" s="1" t="s">
        <v>95</v>
      </c>
    </row>
    <row r="49" spans="1:10" ht="60" x14ac:dyDescent="0.25">
      <c r="A49" s="1" t="str">
        <f t="shared" si="1"/>
        <v>2013-03-04</v>
      </c>
      <c r="B49" s="1" t="str">
        <f>"1400"</f>
        <v>1400</v>
      </c>
      <c r="C49" s="1" t="s">
        <v>96</v>
      </c>
      <c r="E49" s="1" t="s">
        <v>7</v>
      </c>
      <c r="G49" s="2" t="s">
        <v>97</v>
      </c>
      <c r="H49" s="1">
        <v>2002</v>
      </c>
      <c r="I49" s="1" t="s">
        <v>4</v>
      </c>
      <c r="J49" s="1" t="s">
        <v>15</v>
      </c>
    </row>
    <row r="50" spans="1:10" ht="45" x14ac:dyDescent="0.25">
      <c r="A50" s="1" t="str">
        <f t="shared" si="1"/>
        <v>2013-03-04</v>
      </c>
      <c r="B50" s="1" t="str">
        <f>"1430"</f>
        <v>1430</v>
      </c>
      <c r="C50" s="1" t="s">
        <v>86</v>
      </c>
      <c r="E50" s="1" t="s">
        <v>1</v>
      </c>
      <c r="G50" s="2" t="s">
        <v>87</v>
      </c>
      <c r="H50" s="1">
        <v>2010</v>
      </c>
      <c r="I50" s="1" t="s">
        <v>74</v>
      </c>
      <c r="J50" s="1" t="s">
        <v>12</v>
      </c>
    </row>
    <row r="51" spans="1:10" ht="30" x14ac:dyDescent="0.25">
      <c r="A51" s="1" t="str">
        <f t="shared" si="1"/>
        <v>2013-03-04</v>
      </c>
      <c r="B51" s="1" t="str">
        <f>"1500"</f>
        <v>1500</v>
      </c>
      <c r="C51" s="1" t="s">
        <v>78</v>
      </c>
      <c r="E51" s="1" t="s">
        <v>1</v>
      </c>
      <c r="G51" s="2" t="s">
        <v>79</v>
      </c>
      <c r="H51" s="1">
        <v>2011</v>
      </c>
      <c r="I51" s="1" t="s">
        <v>4</v>
      </c>
      <c r="J51" s="1" t="s">
        <v>15</v>
      </c>
    </row>
    <row r="52" spans="1:10" ht="45" x14ac:dyDescent="0.25">
      <c r="A52" s="1" t="str">
        <f t="shared" si="1"/>
        <v>2013-03-04</v>
      </c>
      <c r="B52" s="1" t="str">
        <f>"1530"</f>
        <v>1530</v>
      </c>
      <c r="C52" s="1" t="s">
        <v>98</v>
      </c>
      <c r="D52" s="1" t="s">
        <v>100</v>
      </c>
      <c r="E52" s="1" t="s">
        <v>1</v>
      </c>
      <c r="G52" s="2" t="s">
        <v>99</v>
      </c>
      <c r="H52" s="1">
        <v>2002</v>
      </c>
      <c r="I52" s="1" t="s">
        <v>74</v>
      </c>
      <c r="J52" s="1" t="s">
        <v>101</v>
      </c>
    </row>
    <row r="53" spans="1:10" ht="45" x14ac:dyDescent="0.25">
      <c r="A53" s="1" t="str">
        <f t="shared" si="1"/>
        <v>2013-03-04</v>
      </c>
      <c r="B53" s="1" t="str">
        <f>"1545"</f>
        <v>1545</v>
      </c>
      <c r="C53" s="1" t="s">
        <v>102</v>
      </c>
      <c r="D53" s="1" t="s">
        <v>104</v>
      </c>
      <c r="E53" s="1" t="s">
        <v>1</v>
      </c>
      <c r="G53" s="2" t="s">
        <v>103</v>
      </c>
      <c r="H53" s="1">
        <v>1995</v>
      </c>
      <c r="I53" s="1" t="s">
        <v>4</v>
      </c>
      <c r="J53" s="1" t="s">
        <v>105</v>
      </c>
    </row>
    <row r="54" spans="1:10" ht="30" x14ac:dyDescent="0.25">
      <c r="A54" s="1" t="str">
        <f t="shared" si="1"/>
        <v>2013-03-04</v>
      </c>
      <c r="B54" s="1" t="str">
        <f>"1555"</f>
        <v>1555</v>
      </c>
      <c r="C54" s="1" t="s">
        <v>106</v>
      </c>
      <c r="D54" s="1" t="s">
        <v>108</v>
      </c>
      <c r="E54" s="1" t="s">
        <v>1</v>
      </c>
      <c r="G54" s="2" t="s">
        <v>107</v>
      </c>
      <c r="H54" s="1">
        <v>2011</v>
      </c>
      <c r="I54" s="1" t="s">
        <v>4</v>
      </c>
      <c r="J54" s="1" t="s">
        <v>109</v>
      </c>
    </row>
    <row r="55" spans="1:10" ht="45" x14ac:dyDescent="0.25">
      <c r="A55" s="1" t="str">
        <f t="shared" si="1"/>
        <v>2013-03-04</v>
      </c>
      <c r="B55" s="1" t="str">
        <f>"1600"</f>
        <v>1600</v>
      </c>
      <c r="C55" s="1" t="s">
        <v>72</v>
      </c>
      <c r="E55" s="1" t="s">
        <v>1</v>
      </c>
      <c r="G55" s="2" t="s">
        <v>73</v>
      </c>
      <c r="H55" s="1">
        <v>0</v>
      </c>
      <c r="I55" s="1" t="s">
        <v>74</v>
      </c>
      <c r="J55" s="1" t="s">
        <v>11</v>
      </c>
    </row>
    <row r="56" spans="1:10" ht="45" x14ac:dyDescent="0.25">
      <c r="A56" s="1" t="str">
        <f t="shared" si="1"/>
        <v>2013-03-04</v>
      </c>
      <c r="B56" s="1" t="str">
        <f>"1630"</f>
        <v>1630</v>
      </c>
      <c r="C56" s="1" t="s">
        <v>66</v>
      </c>
      <c r="D56" s="1" t="s">
        <v>111</v>
      </c>
      <c r="E56" s="1" t="s">
        <v>1</v>
      </c>
      <c r="G56" s="2" t="s">
        <v>110</v>
      </c>
      <c r="H56" s="1">
        <v>2012</v>
      </c>
      <c r="I56" s="1" t="s">
        <v>4</v>
      </c>
      <c r="J56" s="1" t="s">
        <v>11</v>
      </c>
    </row>
    <row r="57" spans="1:10" ht="45" x14ac:dyDescent="0.25">
      <c r="A57" s="1" t="str">
        <f t="shared" si="1"/>
        <v>2013-03-04</v>
      </c>
      <c r="B57" s="1" t="str">
        <f>"1700"</f>
        <v>1700</v>
      </c>
      <c r="C57" s="1" t="s">
        <v>69</v>
      </c>
      <c r="E57" s="1" t="s">
        <v>1</v>
      </c>
      <c r="G57" s="2" t="s">
        <v>70</v>
      </c>
      <c r="H57" s="1">
        <v>0</v>
      </c>
      <c r="I57" s="1" t="s">
        <v>4</v>
      </c>
      <c r="J57" s="1" t="s">
        <v>71</v>
      </c>
    </row>
    <row r="58" spans="1:10" ht="60" x14ac:dyDescent="0.25">
      <c r="A58" s="1" t="str">
        <f t="shared" si="1"/>
        <v>2013-03-04</v>
      </c>
      <c r="B58" s="1" t="str">
        <f>"1730"</f>
        <v>1730</v>
      </c>
      <c r="C58" s="1" t="s">
        <v>112</v>
      </c>
      <c r="E58" s="1" t="s">
        <v>22</v>
      </c>
      <c r="G58" s="2" t="s">
        <v>23</v>
      </c>
      <c r="H58" s="1">
        <v>2013</v>
      </c>
      <c r="I58" s="1" t="s">
        <v>4</v>
      </c>
      <c r="J58" s="1" t="s">
        <v>24</v>
      </c>
    </row>
    <row r="59" spans="1:10" ht="45" x14ac:dyDescent="0.25">
      <c r="A59" s="1" t="str">
        <f t="shared" si="1"/>
        <v>2013-03-04</v>
      </c>
      <c r="B59" s="1" t="str">
        <f>"1800"</f>
        <v>1800</v>
      </c>
      <c r="C59" s="1" t="s">
        <v>113</v>
      </c>
      <c r="E59" s="1" t="s">
        <v>1</v>
      </c>
      <c r="G59" s="2" t="s">
        <v>114</v>
      </c>
      <c r="H59" s="1">
        <v>2005</v>
      </c>
      <c r="I59" s="1" t="s">
        <v>4</v>
      </c>
      <c r="J59" s="1" t="s">
        <v>15</v>
      </c>
    </row>
    <row r="60" spans="1:10" ht="45" x14ac:dyDescent="0.25">
      <c r="A60" s="1" t="str">
        <f t="shared" si="1"/>
        <v>2013-03-04</v>
      </c>
      <c r="B60" s="1" t="str">
        <f>"1830"</f>
        <v>1830</v>
      </c>
      <c r="C60" s="1" t="s">
        <v>88</v>
      </c>
      <c r="E60" s="1" t="s">
        <v>7</v>
      </c>
      <c r="F60" s="1" t="s">
        <v>89</v>
      </c>
      <c r="G60" s="2" t="s">
        <v>90</v>
      </c>
      <c r="H60" s="1">
        <v>0</v>
      </c>
      <c r="I60" s="1" t="s">
        <v>3</v>
      </c>
      <c r="J60" s="1" t="s">
        <v>15</v>
      </c>
    </row>
    <row r="61" spans="1:10" ht="60" x14ac:dyDescent="0.25">
      <c r="A61" s="1" t="str">
        <f t="shared" si="1"/>
        <v>2013-03-04</v>
      </c>
      <c r="B61" s="1" t="str">
        <f>"1900"</f>
        <v>1900</v>
      </c>
      <c r="C61" s="1" t="s">
        <v>112</v>
      </c>
      <c r="E61" s="1" t="s">
        <v>22</v>
      </c>
      <c r="G61" s="2" t="s">
        <v>23</v>
      </c>
      <c r="H61" s="1">
        <v>2013</v>
      </c>
      <c r="I61" s="1" t="s">
        <v>4</v>
      </c>
      <c r="J61" s="1" t="s">
        <v>24</v>
      </c>
    </row>
    <row r="62" spans="1:10" ht="45" x14ac:dyDescent="0.25">
      <c r="A62" s="1" t="str">
        <f t="shared" si="1"/>
        <v>2013-03-04</v>
      </c>
      <c r="B62" s="1" t="str">
        <f>"1930"</f>
        <v>1930</v>
      </c>
      <c r="C62" s="1" t="s">
        <v>115</v>
      </c>
      <c r="D62" s="1" t="s">
        <v>117</v>
      </c>
      <c r="E62" s="1" t="s">
        <v>1</v>
      </c>
      <c r="G62" s="2" t="s">
        <v>116</v>
      </c>
      <c r="H62" s="1">
        <v>2001</v>
      </c>
      <c r="I62" s="1" t="s">
        <v>74</v>
      </c>
      <c r="J62" s="1" t="s">
        <v>10</v>
      </c>
    </row>
    <row r="63" spans="1:10" ht="45" x14ac:dyDescent="0.25">
      <c r="A63" s="1" t="str">
        <f t="shared" si="1"/>
        <v>2013-03-04</v>
      </c>
      <c r="B63" s="1" t="str">
        <f>"2000"</f>
        <v>2000</v>
      </c>
      <c r="C63" s="1" t="s">
        <v>118</v>
      </c>
      <c r="E63" s="1" t="s">
        <v>7</v>
      </c>
      <c r="G63" s="2" t="s">
        <v>119</v>
      </c>
      <c r="H63" s="1">
        <v>0</v>
      </c>
      <c r="I63" s="1" t="s">
        <v>3</v>
      </c>
      <c r="J63" s="1" t="s">
        <v>12</v>
      </c>
    </row>
    <row r="64" spans="1:10" ht="60" x14ac:dyDescent="0.25">
      <c r="A64" s="1" t="str">
        <f t="shared" si="1"/>
        <v>2013-03-04</v>
      </c>
      <c r="B64" s="1" t="str">
        <f>"2030"</f>
        <v>2030</v>
      </c>
      <c r="C64" s="1" t="s">
        <v>120</v>
      </c>
      <c r="E64" s="1" t="s">
        <v>121</v>
      </c>
      <c r="F64" s="1" t="s">
        <v>8</v>
      </c>
      <c r="G64" s="2" t="s">
        <v>122</v>
      </c>
      <c r="H64" s="1">
        <v>2005</v>
      </c>
      <c r="I64" s="1" t="s">
        <v>46</v>
      </c>
      <c r="J64" s="1" t="s">
        <v>123</v>
      </c>
    </row>
    <row r="65" spans="1:10" ht="45" x14ac:dyDescent="0.25">
      <c r="A65" s="1" t="str">
        <f t="shared" si="1"/>
        <v>2013-03-04</v>
      </c>
      <c r="B65" s="1" t="str">
        <f>"2130"</f>
        <v>2130</v>
      </c>
      <c r="C65" s="1" t="s">
        <v>124</v>
      </c>
      <c r="D65" s="1" t="s">
        <v>126</v>
      </c>
      <c r="E65" s="1" t="s">
        <v>1</v>
      </c>
      <c r="G65" s="2" t="s">
        <v>125</v>
      </c>
      <c r="H65" s="1">
        <v>2010</v>
      </c>
      <c r="I65" s="1" t="s">
        <v>74</v>
      </c>
      <c r="J65" s="1" t="s">
        <v>10</v>
      </c>
    </row>
    <row r="66" spans="1:10" ht="45" x14ac:dyDescent="0.25">
      <c r="A66" s="1" t="str">
        <f t="shared" si="1"/>
        <v>2013-03-04</v>
      </c>
      <c r="B66" s="1" t="str">
        <f>"2200"</f>
        <v>2200</v>
      </c>
      <c r="C66" s="1" t="s">
        <v>127</v>
      </c>
      <c r="D66" s="1" t="s">
        <v>129</v>
      </c>
      <c r="E66" s="1" t="s">
        <v>7</v>
      </c>
      <c r="G66" s="2" t="s">
        <v>128</v>
      </c>
      <c r="H66" s="1">
        <v>0</v>
      </c>
      <c r="I66" s="1" t="s">
        <v>130</v>
      </c>
      <c r="J66" s="1" t="s">
        <v>131</v>
      </c>
    </row>
    <row r="67" spans="1:10" ht="45" x14ac:dyDescent="0.25">
      <c r="A67" s="1" t="str">
        <f t="shared" si="1"/>
        <v>2013-03-04</v>
      </c>
      <c r="B67" s="1" t="str">
        <f>"2230"</f>
        <v>2230</v>
      </c>
      <c r="C67" s="1" t="s">
        <v>132</v>
      </c>
      <c r="E67" s="1" t="s">
        <v>133</v>
      </c>
      <c r="F67" s="1" t="s">
        <v>134</v>
      </c>
      <c r="G67" s="2" t="s">
        <v>135</v>
      </c>
      <c r="H67" s="1">
        <v>2005</v>
      </c>
      <c r="I67" s="1" t="s">
        <v>74</v>
      </c>
      <c r="J67" s="1" t="s">
        <v>12</v>
      </c>
    </row>
    <row r="68" spans="1:10" ht="60" x14ac:dyDescent="0.25">
      <c r="A68" s="1" t="str">
        <f t="shared" si="1"/>
        <v>2013-03-04</v>
      </c>
      <c r="B68" s="1" t="str">
        <f>"2300"</f>
        <v>2300</v>
      </c>
      <c r="C68" s="1" t="s">
        <v>112</v>
      </c>
      <c r="E68" s="1" t="s">
        <v>22</v>
      </c>
      <c r="G68" s="2" t="s">
        <v>23</v>
      </c>
      <c r="H68" s="1">
        <v>2013</v>
      </c>
      <c r="I68" s="1" t="s">
        <v>4</v>
      </c>
      <c r="J68" s="1" t="s">
        <v>24</v>
      </c>
    </row>
    <row r="69" spans="1:10" ht="45" x14ac:dyDescent="0.25">
      <c r="A69" s="1" t="str">
        <f t="shared" si="1"/>
        <v>2013-03-04</v>
      </c>
      <c r="B69" s="1" t="str">
        <f>"2330"</f>
        <v>2330</v>
      </c>
      <c r="C69" s="1" t="s">
        <v>54</v>
      </c>
      <c r="D69" s="1" t="s">
        <v>137</v>
      </c>
      <c r="E69" s="1" t="s">
        <v>1</v>
      </c>
      <c r="G69" s="2" t="s">
        <v>136</v>
      </c>
      <c r="H69" s="1">
        <v>2011</v>
      </c>
      <c r="I69" s="1" t="s">
        <v>4</v>
      </c>
      <c r="J69" s="1" t="s">
        <v>17</v>
      </c>
    </row>
    <row r="70" spans="1:10" ht="45" x14ac:dyDescent="0.25">
      <c r="A70" s="1" t="str">
        <f t="shared" ref="A70:A110" si="2">"2013-03-05"</f>
        <v>2013-03-05</v>
      </c>
      <c r="B70" s="1" t="str">
        <f>"0000"</f>
        <v>0000</v>
      </c>
      <c r="C70" s="1" t="s">
        <v>138</v>
      </c>
      <c r="D70" s="1" t="s">
        <v>140</v>
      </c>
      <c r="E70" s="1" t="s">
        <v>1</v>
      </c>
      <c r="G70" s="2" t="s">
        <v>139</v>
      </c>
      <c r="H70" s="1">
        <v>2009</v>
      </c>
      <c r="I70" s="1" t="s">
        <v>4</v>
      </c>
      <c r="J70" s="1" t="s">
        <v>141</v>
      </c>
    </row>
    <row r="71" spans="1:10" ht="30" x14ac:dyDescent="0.25">
      <c r="A71" s="1" t="str">
        <f t="shared" si="2"/>
        <v>2013-03-05</v>
      </c>
      <c r="B71" s="1" t="str">
        <f>"0100"</f>
        <v>0100</v>
      </c>
      <c r="C71" s="1" t="s">
        <v>142</v>
      </c>
      <c r="D71" s="1" t="s">
        <v>144</v>
      </c>
      <c r="E71" s="1" t="s">
        <v>22</v>
      </c>
      <c r="G71" s="2" t="s">
        <v>143</v>
      </c>
      <c r="H71" s="1">
        <v>2012</v>
      </c>
      <c r="I71" s="1" t="s">
        <v>4</v>
      </c>
      <c r="J71" s="1" t="s">
        <v>5</v>
      </c>
    </row>
    <row r="72" spans="1:10" ht="30" x14ac:dyDescent="0.25">
      <c r="A72" s="1" t="str">
        <f t="shared" si="2"/>
        <v>2013-03-05</v>
      </c>
      <c r="B72" s="1" t="str">
        <f>"0200"</f>
        <v>0200</v>
      </c>
      <c r="C72" s="1" t="s">
        <v>145</v>
      </c>
      <c r="E72" s="1" t="s">
        <v>1</v>
      </c>
      <c r="G72" s="2" t="s">
        <v>146</v>
      </c>
      <c r="H72" s="1">
        <v>2009</v>
      </c>
      <c r="I72" s="1" t="s">
        <v>4</v>
      </c>
      <c r="J72" s="1" t="s">
        <v>49</v>
      </c>
    </row>
    <row r="73" spans="1:10" ht="45" x14ac:dyDescent="0.25">
      <c r="A73" s="1" t="str">
        <f t="shared" si="2"/>
        <v>2013-03-05</v>
      </c>
      <c r="B73" s="1" t="str">
        <f>"0300"</f>
        <v>0300</v>
      </c>
      <c r="C73" s="1" t="s">
        <v>147</v>
      </c>
      <c r="D73" s="1" t="s">
        <v>309</v>
      </c>
      <c r="E73" s="1" t="s">
        <v>22</v>
      </c>
      <c r="G73" s="2" t="s">
        <v>148</v>
      </c>
      <c r="H73" s="1">
        <v>2008</v>
      </c>
      <c r="I73" s="1" t="s">
        <v>4</v>
      </c>
      <c r="J73" s="1" t="s">
        <v>141</v>
      </c>
    </row>
    <row r="74" spans="1:10" ht="45" x14ac:dyDescent="0.25">
      <c r="A74" s="1" t="str">
        <f t="shared" si="2"/>
        <v>2013-03-05</v>
      </c>
      <c r="B74" s="1" t="str">
        <f>"0400"</f>
        <v>0400</v>
      </c>
      <c r="C74" s="1" t="s">
        <v>149</v>
      </c>
      <c r="D74" s="1" t="s">
        <v>151</v>
      </c>
      <c r="E74" s="1" t="s">
        <v>22</v>
      </c>
      <c r="G74" s="2" t="s">
        <v>150</v>
      </c>
      <c r="H74" s="1">
        <v>2012</v>
      </c>
      <c r="I74" s="1" t="s">
        <v>4</v>
      </c>
      <c r="J74" s="1" t="s">
        <v>59</v>
      </c>
    </row>
    <row r="75" spans="1:10" ht="30" x14ac:dyDescent="0.25">
      <c r="A75" s="1" t="str">
        <f t="shared" si="2"/>
        <v>2013-03-05</v>
      </c>
      <c r="B75" s="1" t="str">
        <f>"0500"</f>
        <v>0500</v>
      </c>
      <c r="C75" s="1" t="s">
        <v>0</v>
      </c>
      <c r="D75" s="1" t="s">
        <v>152</v>
      </c>
      <c r="E75" s="1" t="s">
        <v>1</v>
      </c>
      <c r="G75" s="2" t="s">
        <v>2</v>
      </c>
      <c r="H75" s="1">
        <v>2008</v>
      </c>
      <c r="I75" s="1" t="s">
        <v>4</v>
      </c>
      <c r="J75" s="1" t="s">
        <v>5</v>
      </c>
    </row>
    <row r="76" spans="1:10" ht="45" x14ac:dyDescent="0.25">
      <c r="A76" s="1" t="str">
        <f t="shared" si="2"/>
        <v>2013-03-05</v>
      </c>
      <c r="B76" s="1" t="str">
        <f>"0600"</f>
        <v>0600</v>
      </c>
      <c r="C76" s="1" t="s">
        <v>66</v>
      </c>
      <c r="D76" s="1" t="s">
        <v>111</v>
      </c>
      <c r="E76" s="1" t="s">
        <v>1</v>
      </c>
      <c r="G76" s="2" t="s">
        <v>110</v>
      </c>
      <c r="H76" s="1">
        <v>2012</v>
      </c>
      <c r="I76" s="1" t="s">
        <v>4</v>
      </c>
      <c r="J76" s="1" t="s">
        <v>11</v>
      </c>
    </row>
    <row r="77" spans="1:10" ht="45" x14ac:dyDescent="0.25">
      <c r="A77" s="1" t="str">
        <f t="shared" si="2"/>
        <v>2013-03-05</v>
      </c>
      <c r="B77" s="1" t="str">
        <f>"0630"</f>
        <v>0630</v>
      </c>
      <c r="C77" s="1" t="s">
        <v>69</v>
      </c>
      <c r="E77" s="1" t="s">
        <v>1</v>
      </c>
      <c r="G77" s="2" t="s">
        <v>70</v>
      </c>
      <c r="H77" s="1">
        <v>0</v>
      </c>
      <c r="I77" s="1" t="s">
        <v>4</v>
      </c>
      <c r="J77" s="1" t="s">
        <v>153</v>
      </c>
    </row>
    <row r="78" spans="1:10" ht="45" x14ac:dyDescent="0.25">
      <c r="A78" s="1" t="str">
        <f t="shared" si="2"/>
        <v>2013-03-05</v>
      </c>
      <c r="B78" s="1" t="str">
        <f>"0700"</f>
        <v>0700</v>
      </c>
      <c r="C78" s="1" t="s">
        <v>72</v>
      </c>
      <c r="E78" s="1" t="s">
        <v>1</v>
      </c>
      <c r="G78" s="2" t="s">
        <v>73</v>
      </c>
      <c r="H78" s="1">
        <v>0</v>
      </c>
      <c r="I78" s="1" t="s">
        <v>74</v>
      </c>
      <c r="J78" s="1" t="s">
        <v>11</v>
      </c>
    </row>
    <row r="79" spans="1:10" ht="60" x14ac:dyDescent="0.25">
      <c r="A79" s="1" t="str">
        <f t="shared" si="2"/>
        <v>2013-03-05</v>
      </c>
      <c r="B79" s="1" t="str">
        <f>"0730"</f>
        <v>0730</v>
      </c>
      <c r="C79" s="1" t="s">
        <v>75</v>
      </c>
      <c r="D79" s="1" t="s">
        <v>154</v>
      </c>
      <c r="E79" s="1" t="s">
        <v>1</v>
      </c>
      <c r="G79" s="2" t="s">
        <v>76</v>
      </c>
      <c r="H79" s="1">
        <v>2005</v>
      </c>
      <c r="I79" s="1" t="s">
        <v>74</v>
      </c>
      <c r="J79" s="1" t="s">
        <v>11</v>
      </c>
    </row>
    <row r="80" spans="1:10" ht="30" x14ac:dyDescent="0.25">
      <c r="A80" s="1" t="str">
        <f t="shared" si="2"/>
        <v>2013-03-05</v>
      </c>
      <c r="B80" s="1" t="str">
        <f>"0800"</f>
        <v>0800</v>
      </c>
      <c r="C80" s="1" t="s">
        <v>78</v>
      </c>
      <c r="E80" s="1" t="s">
        <v>1</v>
      </c>
      <c r="G80" s="2" t="s">
        <v>79</v>
      </c>
      <c r="H80" s="1">
        <v>2011</v>
      </c>
      <c r="I80" s="1" t="s">
        <v>4</v>
      </c>
      <c r="J80" s="1" t="s">
        <v>15</v>
      </c>
    </row>
    <row r="81" spans="1:10" ht="45" x14ac:dyDescent="0.25">
      <c r="A81" s="1" t="str">
        <f t="shared" si="2"/>
        <v>2013-03-05</v>
      </c>
      <c r="B81" s="1" t="str">
        <f>"0830"</f>
        <v>0830</v>
      </c>
      <c r="C81" s="1" t="s">
        <v>80</v>
      </c>
      <c r="E81" s="1" t="s">
        <v>1</v>
      </c>
      <c r="G81" s="2" t="s">
        <v>155</v>
      </c>
      <c r="H81" s="1">
        <v>0</v>
      </c>
      <c r="I81" s="1" t="s">
        <v>82</v>
      </c>
      <c r="J81" s="1" t="s">
        <v>83</v>
      </c>
    </row>
    <row r="82" spans="1:10" ht="45" x14ac:dyDescent="0.25">
      <c r="A82" s="1" t="str">
        <f t="shared" si="2"/>
        <v>2013-03-05</v>
      </c>
      <c r="B82" s="1" t="str">
        <f>"0845"</f>
        <v>0845</v>
      </c>
      <c r="C82" s="1" t="s">
        <v>80</v>
      </c>
      <c r="E82" s="1" t="s">
        <v>1</v>
      </c>
      <c r="G82" s="2" t="s">
        <v>155</v>
      </c>
      <c r="H82" s="1">
        <v>0</v>
      </c>
      <c r="I82" s="1" t="s">
        <v>82</v>
      </c>
      <c r="J82" s="1" t="s">
        <v>83</v>
      </c>
    </row>
    <row r="83" spans="1:10" ht="45" x14ac:dyDescent="0.25">
      <c r="A83" s="1" t="str">
        <f t="shared" si="2"/>
        <v>2013-03-05</v>
      </c>
      <c r="B83" s="1" t="str">
        <f>"0900"</f>
        <v>0900</v>
      </c>
      <c r="C83" s="1" t="s">
        <v>84</v>
      </c>
      <c r="E83" s="1" t="s">
        <v>1</v>
      </c>
      <c r="G83" s="2" t="s">
        <v>85</v>
      </c>
      <c r="H83" s="1">
        <v>2011</v>
      </c>
      <c r="I83" s="1" t="s">
        <v>4</v>
      </c>
      <c r="J83" s="1" t="s">
        <v>10</v>
      </c>
    </row>
    <row r="84" spans="1:10" ht="45" x14ac:dyDescent="0.25">
      <c r="A84" s="1" t="str">
        <f t="shared" si="2"/>
        <v>2013-03-05</v>
      </c>
      <c r="B84" s="1" t="str">
        <f>"0930"</f>
        <v>0930</v>
      </c>
      <c r="C84" s="1" t="s">
        <v>86</v>
      </c>
      <c r="E84" s="1" t="s">
        <v>1</v>
      </c>
      <c r="G84" s="2" t="s">
        <v>87</v>
      </c>
      <c r="H84" s="1">
        <v>2010</v>
      </c>
      <c r="I84" s="1" t="s">
        <v>74</v>
      </c>
      <c r="J84" s="1" t="s">
        <v>12</v>
      </c>
    </row>
    <row r="85" spans="1:10" ht="45" x14ac:dyDescent="0.25">
      <c r="A85" s="1" t="str">
        <f t="shared" si="2"/>
        <v>2013-03-05</v>
      </c>
      <c r="B85" s="1" t="str">
        <f>"1000"</f>
        <v>1000</v>
      </c>
      <c r="C85" s="1" t="s">
        <v>113</v>
      </c>
      <c r="E85" s="1" t="s">
        <v>1</v>
      </c>
      <c r="G85" s="2" t="s">
        <v>114</v>
      </c>
      <c r="H85" s="1">
        <v>2005</v>
      </c>
      <c r="I85" s="1" t="s">
        <v>4</v>
      </c>
      <c r="J85" s="1" t="s">
        <v>15</v>
      </c>
    </row>
    <row r="86" spans="1:10" ht="45" x14ac:dyDescent="0.25">
      <c r="A86" s="1" t="str">
        <f t="shared" si="2"/>
        <v>2013-03-05</v>
      </c>
      <c r="B86" s="1" t="str">
        <f>"1030"</f>
        <v>1030</v>
      </c>
      <c r="C86" s="1" t="s">
        <v>88</v>
      </c>
      <c r="E86" s="1" t="s">
        <v>7</v>
      </c>
      <c r="F86" s="1" t="s">
        <v>89</v>
      </c>
      <c r="G86" s="2" t="s">
        <v>90</v>
      </c>
      <c r="H86" s="1">
        <v>0</v>
      </c>
      <c r="I86" s="1" t="s">
        <v>3</v>
      </c>
      <c r="J86" s="1" t="s">
        <v>15</v>
      </c>
    </row>
    <row r="87" spans="1:10" ht="45" x14ac:dyDescent="0.25">
      <c r="A87" s="1" t="str">
        <f t="shared" si="2"/>
        <v>2013-03-05</v>
      </c>
      <c r="B87" s="1" t="str">
        <f>"1100"</f>
        <v>1100</v>
      </c>
      <c r="C87" s="1" t="s">
        <v>115</v>
      </c>
      <c r="D87" s="1" t="s">
        <v>117</v>
      </c>
      <c r="E87" s="1" t="s">
        <v>1</v>
      </c>
      <c r="G87" s="2" t="s">
        <v>116</v>
      </c>
      <c r="H87" s="1">
        <v>2001</v>
      </c>
      <c r="I87" s="1" t="s">
        <v>74</v>
      </c>
      <c r="J87" s="1" t="s">
        <v>10</v>
      </c>
    </row>
    <row r="88" spans="1:10" ht="45" x14ac:dyDescent="0.25">
      <c r="A88" s="1" t="str">
        <f t="shared" si="2"/>
        <v>2013-03-05</v>
      </c>
      <c r="B88" s="1" t="str">
        <f>"1130"</f>
        <v>1130</v>
      </c>
      <c r="C88" s="1" t="s">
        <v>118</v>
      </c>
      <c r="E88" s="1" t="s">
        <v>7</v>
      </c>
      <c r="G88" s="2" t="s">
        <v>119</v>
      </c>
      <c r="H88" s="1">
        <v>0</v>
      </c>
      <c r="I88" s="1" t="s">
        <v>3</v>
      </c>
      <c r="J88" s="1" t="s">
        <v>12</v>
      </c>
    </row>
    <row r="89" spans="1:10" ht="60" x14ac:dyDescent="0.25">
      <c r="A89" s="1" t="str">
        <f t="shared" si="2"/>
        <v>2013-03-05</v>
      </c>
      <c r="B89" s="1" t="str">
        <f>"1200"</f>
        <v>1200</v>
      </c>
      <c r="C89" s="1" t="s">
        <v>120</v>
      </c>
      <c r="E89" s="1" t="s">
        <v>121</v>
      </c>
      <c r="F89" s="1" t="s">
        <v>8</v>
      </c>
      <c r="G89" s="2" t="s">
        <v>122</v>
      </c>
      <c r="H89" s="1">
        <v>2005</v>
      </c>
      <c r="I89" s="1" t="s">
        <v>46</v>
      </c>
      <c r="J89" s="1" t="s">
        <v>123</v>
      </c>
    </row>
    <row r="90" spans="1:10" ht="45" x14ac:dyDescent="0.25">
      <c r="A90" s="1" t="str">
        <f t="shared" si="2"/>
        <v>2013-03-05</v>
      </c>
      <c r="B90" s="1" t="str">
        <f>"1300"</f>
        <v>1300</v>
      </c>
      <c r="C90" s="1" t="s">
        <v>124</v>
      </c>
      <c r="D90" s="1" t="s">
        <v>126</v>
      </c>
      <c r="E90" s="1" t="s">
        <v>1</v>
      </c>
      <c r="G90" s="2" t="s">
        <v>125</v>
      </c>
      <c r="H90" s="1">
        <v>2010</v>
      </c>
      <c r="I90" s="1" t="s">
        <v>74</v>
      </c>
      <c r="J90" s="1" t="s">
        <v>10</v>
      </c>
    </row>
    <row r="91" spans="1:10" ht="45" x14ac:dyDescent="0.25">
      <c r="A91" s="1" t="str">
        <f t="shared" si="2"/>
        <v>2013-03-05</v>
      </c>
      <c r="B91" s="1" t="str">
        <f>"1330"</f>
        <v>1330</v>
      </c>
      <c r="C91" s="1" t="s">
        <v>127</v>
      </c>
      <c r="D91" s="1" t="s">
        <v>129</v>
      </c>
      <c r="E91" s="1" t="s">
        <v>7</v>
      </c>
      <c r="G91" s="2" t="s">
        <v>128</v>
      </c>
      <c r="H91" s="1">
        <v>0</v>
      </c>
      <c r="I91" s="1" t="s">
        <v>130</v>
      </c>
      <c r="J91" s="1" t="s">
        <v>131</v>
      </c>
    </row>
    <row r="92" spans="1:10" ht="60" x14ac:dyDescent="0.25">
      <c r="A92" s="1" t="str">
        <f t="shared" si="2"/>
        <v>2013-03-05</v>
      </c>
      <c r="B92" s="1" t="str">
        <f>"1400"</f>
        <v>1400</v>
      </c>
      <c r="C92" s="1" t="s">
        <v>156</v>
      </c>
      <c r="E92" s="1" t="s">
        <v>1</v>
      </c>
      <c r="G92" s="2" t="s">
        <v>157</v>
      </c>
      <c r="H92" s="1">
        <v>2011</v>
      </c>
      <c r="I92" s="1" t="s">
        <v>4</v>
      </c>
      <c r="J92" s="1" t="s">
        <v>158</v>
      </c>
    </row>
    <row r="93" spans="1:10" ht="45" x14ac:dyDescent="0.25">
      <c r="A93" s="1" t="str">
        <f t="shared" si="2"/>
        <v>2013-03-05</v>
      </c>
      <c r="B93" s="1" t="str">
        <f>"1430"</f>
        <v>1430</v>
      </c>
      <c r="C93" s="1" t="s">
        <v>86</v>
      </c>
      <c r="E93" s="1" t="s">
        <v>1</v>
      </c>
      <c r="G93" s="2" t="s">
        <v>87</v>
      </c>
      <c r="H93" s="1">
        <v>2010</v>
      </c>
      <c r="I93" s="1" t="s">
        <v>74</v>
      </c>
      <c r="J93" s="1" t="s">
        <v>12</v>
      </c>
    </row>
    <row r="94" spans="1:10" ht="30" x14ac:dyDescent="0.25">
      <c r="A94" s="1" t="str">
        <f t="shared" si="2"/>
        <v>2013-03-05</v>
      </c>
      <c r="B94" s="1" t="str">
        <f>"1500"</f>
        <v>1500</v>
      </c>
      <c r="C94" s="1" t="s">
        <v>78</v>
      </c>
      <c r="E94" s="1" t="s">
        <v>1</v>
      </c>
      <c r="G94" s="2" t="s">
        <v>79</v>
      </c>
      <c r="H94" s="1">
        <v>2011</v>
      </c>
      <c r="I94" s="1" t="s">
        <v>4</v>
      </c>
      <c r="J94" s="1" t="s">
        <v>15</v>
      </c>
    </row>
    <row r="95" spans="1:10" ht="45" x14ac:dyDescent="0.25">
      <c r="A95" s="1" t="str">
        <f t="shared" si="2"/>
        <v>2013-03-05</v>
      </c>
      <c r="B95" s="1" t="str">
        <f>"1530"</f>
        <v>1530</v>
      </c>
      <c r="C95" s="1" t="s">
        <v>98</v>
      </c>
      <c r="D95" s="1" t="s">
        <v>159</v>
      </c>
      <c r="E95" s="1" t="s">
        <v>1</v>
      </c>
      <c r="G95" s="2" t="s">
        <v>99</v>
      </c>
      <c r="H95" s="1">
        <v>2002</v>
      </c>
      <c r="I95" s="1" t="s">
        <v>74</v>
      </c>
      <c r="J95" s="1" t="s">
        <v>83</v>
      </c>
    </row>
    <row r="96" spans="1:10" ht="30" x14ac:dyDescent="0.25">
      <c r="A96" s="1" t="str">
        <f t="shared" si="2"/>
        <v>2013-03-05</v>
      </c>
      <c r="B96" s="1" t="str">
        <f>"1545"</f>
        <v>1545</v>
      </c>
      <c r="C96" s="1" t="s">
        <v>102</v>
      </c>
      <c r="D96" s="1" t="s">
        <v>161</v>
      </c>
      <c r="E96" s="1" t="s">
        <v>1</v>
      </c>
      <c r="G96" s="2" t="s">
        <v>160</v>
      </c>
      <c r="H96" s="1">
        <v>1995</v>
      </c>
      <c r="I96" s="1" t="s">
        <v>4</v>
      </c>
      <c r="J96" s="1" t="s">
        <v>105</v>
      </c>
    </row>
    <row r="97" spans="1:10" ht="30" x14ac:dyDescent="0.25">
      <c r="A97" s="1" t="str">
        <f t="shared" si="2"/>
        <v>2013-03-05</v>
      </c>
      <c r="B97" s="1" t="str">
        <f>"1555"</f>
        <v>1555</v>
      </c>
      <c r="C97" s="1" t="s">
        <v>106</v>
      </c>
      <c r="D97" s="1" t="s">
        <v>162</v>
      </c>
      <c r="E97" s="1" t="s">
        <v>1</v>
      </c>
      <c r="G97" s="2" t="s">
        <v>107</v>
      </c>
      <c r="H97" s="1">
        <v>2011</v>
      </c>
      <c r="I97" s="1" t="s">
        <v>4</v>
      </c>
      <c r="J97" s="1" t="s">
        <v>163</v>
      </c>
    </row>
    <row r="98" spans="1:10" ht="45" x14ac:dyDescent="0.25">
      <c r="A98" s="1" t="str">
        <f t="shared" si="2"/>
        <v>2013-03-05</v>
      </c>
      <c r="B98" s="1" t="str">
        <f>"1600"</f>
        <v>1600</v>
      </c>
      <c r="C98" s="1" t="s">
        <v>72</v>
      </c>
      <c r="E98" s="1" t="s">
        <v>1</v>
      </c>
      <c r="G98" s="2" t="s">
        <v>73</v>
      </c>
      <c r="H98" s="1">
        <v>0</v>
      </c>
      <c r="I98" s="1" t="s">
        <v>74</v>
      </c>
      <c r="J98" s="1" t="s">
        <v>11</v>
      </c>
    </row>
    <row r="99" spans="1:10" ht="30" x14ac:dyDescent="0.25">
      <c r="A99" s="1" t="str">
        <f t="shared" si="2"/>
        <v>2013-03-05</v>
      </c>
      <c r="B99" s="1" t="str">
        <f>"1630"</f>
        <v>1630</v>
      </c>
      <c r="C99" s="1" t="s">
        <v>66</v>
      </c>
      <c r="D99" s="1" t="s">
        <v>165</v>
      </c>
      <c r="E99" s="1" t="s">
        <v>1</v>
      </c>
      <c r="G99" s="2" t="s">
        <v>164</v>
      </c>
      <c r="H99" s="1">
        <v>2012</v>
      </c>
      <c r="I99" s="1" t="s">
        <v>4</v>
      </c>
      <c r="J99" s="1" t="s">
        <v>11</v>
      </c>
    </row>
    <row r="100" spans="1:10" ht="45" x14ac:dyDescent="0.25">
      <c r="A100" s="1" t="str">
        <f t="shared" si="2"/>
        <v>2013-03-05</v>
      </c>
      <c r="B100" s="1" t="str">
        <f>"1700"</f>
        <v>1700</v>
      </c>
      <c r="C100" s="1" t="s">
        <v>69</v>
      </c>
      <c r="E100" s="1" t="s">
        <v>1</v>
      </c>
      <c r="G100" s="2" t="s">
        <v>70</v>
      </c>
      <c r="H100" s="1">
        <v>0</v>
      </c>
      <c r="I100" s="1" t="s">
        <v>4</v>
      </c>
      <c r="J100" s="1" t="s">
        <v>153</v>
      </c>
    </row>
    <row r="101" spans="1:10" ht="60" x14ac:dyDescent="0.25">
      <c r="A101" s="1" t="str">
        <f t="shared" si="2"/>
        <v>2013-03-05</v>
      </c>
      <c r="B101" s="1" t="str">
        <f>"1730"</f>
        <v>1730</v>
      </c>
      <c r="C101" s="1" t="s">
        <v>112</v>
      </c>
      <c r="E101" s="1" t="s">
        <v>22</v>
      </c>
      <c r="G101" s="2" t="s">
        <v>23</v>
      </c>
      <c r="H101" s="1">
        <v>2013</v>
      </c>
      <c r="I101" s="1" t="s">
        <v>4</v>
      </c>
      <c r="J101" s="1" t="s">
        <v>24</v>
      </c>
    </row>
    <row r="102" spans="1:10" ht="45" x14ac:dyDescent="0.25">
      <c r="A102" s="1" t="str">
        <f t="shared" si="2"/>
        <v>2013-03-05</v>
      </c>
      <c r="B102" s="1" t="str">
        <f>"1800"</f>
        <v>1800</v>
      </c>
      <c r="C102" s="1" t="s">
        <v>113</v>
      </c>
      <c r="E102" s="1" t="s">
        <v>1</v>
      </c>
      <c r="G102" s="2" t="s">
        <v>114</v>
      </c>
      <c r="H102" s="1">
        <v>2005</v>
      </c>
      <c r="I102" s="1" t="s">
        <v>4</v>
      </c>
      <c r="J102" s="1" t="s">
        <v>15</v>
      </c>
    </row>
    <row r="103" spans="1:10" ht="45" x14ac:dyDescent="0.25">
      <c r="A103" s="1" t="str">
        <f t="shared" si="2"/>
        <v>2013-03-05</v>
      </c>
      <c r="B103" s="1" t="str">
        <f>"1830"</f>
        <v>1830</v>
      </c>
      <c r="C103" s="1" t="s">
        <v>88</v>
      </c>
      <c r="E103" s="1" t="s">
        <v>1</v>
      </c>
      <c r="G103" s="2" t="s">
        <v>90</v>
      </c>
      <c r="H103" s="1">
        <v>0</v>
      </c>
      <c r="I103" s="1" t="s">
        <v>3</v>
      </c>
      <c r="J103" s="1" t="s">
        <v>15</v>
      </c>
    </row>
    <row r="104" spans="1:10" ht="60" x14ac:dyDescent="0.25">
      <c r="A104" s="1" t="str">
        <f t="shared" si="2"/>
        <v>2013-03-05</v>
      </c>
      <c r="B104" s="1" t="str">
        <f>"1900"</f>
        <v>1900</v>
      </c>
      <c r="C104" s="1" t="s">
        <v>112</v>
      </c>
      <c r="E104" s="1" t="s">
        <v>22</v>
      </c>
      <c r="G104" s="2" t="s">
        <v>23</v>
      </c>
      <c r="H104" s="1">
        <v>2013</v>
      </c>
      <c r="I104" s="1" t="s">
        <v>4</v>
      </c>
      <c r="J104" s="1" t="s">
        <v>24</v>
      </c>
    </row>
    <row r="105" spans="1:10" ht="30" x14ac:dyDescent="0.25">
      <c r="A105" s="1" t="str">
        <f t="shared" si="2"/>
        <v>2013-03-05</v>
      </c>
      <c r="B105" s="1" t="str">
        <f>"2000"</f>
        <v>2000</v>
      </c>
      <c r="C105" s="1" t="s">
        <v>166</v>
      </c>
      <c r="E105" s="1" t="s">
        <v>22</v>
      </c>
      <c r="G105" s="2" t="s">
        <v>167</v>
      </c>
      <c r="H105" s="1">
        <v>2012</v>
      </c>
      <c r="I105" s="1" t="s">
        <v>130</v>
      </c>
      <c r="J105" s="1" t="s">
        <v>15</v>
      </c>
    </row>
    <row r="106" spans="1:10" ht="60" x14ac:dyDescent="0.25">
      <c r="A106" s="1" t="str">
        <f t="shared" si="2"/>
        <v>2013-03-05</v>
      </c>
      <c r="B106" s="1" t="str">
        <f>"2030"</f>
        <v>2030</v>
      </c>
      <c r="C106" s="1" t="s">
        <v>168</v>
      </c>
      <c r="E106" s="1" t="s">
        <v>121</v>
      </c>
      <c r="G106" s="2" t="s">
        <v>169</v>
      </c>
      <c r="H106" s="1">
        <v>2005</v>
      </c>
      <c r="I106" s="1" t="s">
        <v>4</v>
      </c>
      <c r="J106" s="1" t="s">
        <v>170</v>
      </c>
    </row>
    <row r="107" spans="1:10" ht="45" x14ac:dyDescent="0.25">
      <c r="A107" s="1" t="str">
        <f t="shared" si="2"/>
        <v>2013-03-05</v>
      </c>
      <c r="B107" s="1" t="str">
        <f>"2130"</f>
        <v>2130</v>
      </c>
      <c r="C107" s="1" t="s">
        <v>171</v>
      </c>
      <c r="D107" s="1" t="s">
        <v>173</v>
      </c>
      <c r="E107" s="1" t="s">
        <v>1</v>
      </c>
      <c r="G107" s="2" t="s">
        <v>172</v>
      </c>
      <c r="H107" s="1">
        <v>2004</v>
      </c>
      <c r="I107" s="1" t="s">
        <v>4</v>
      </c>
      <c r="J107" s="1" t="s">
        <v>17</v>
      </c>
    </row>
    <row r="108" spans="1:10" ht="45" x14ac:dyDescent="0.25">
      <c r="A108" s="1" t="str">
        <f t="shared" si="2"/>
        <v>2013-03-05</v>
      </c>
      <c r="B108" s="1" t="str">
        <f>"2200"</f>
        <v>2200</v>
      </c>
      <c r="C108" s="1" t="s">
        <v>174</v>
      </c>
      <c r="D108" s="1" t="s">
        <v>176</v>
      </c>
      <c r="E108" s="1" t="s">
        <v>7</v>
      </c>
      <c r="G108" s="2" t="s">
        <v>175</v>
      </c>
      <c r="H108" s="1">
        <v>0</v>
      </c>
      <c r="I108" s="1" t="s">
        <v>4</v>
      </c>
      <c r="J108" s="1" t="s">
        <v>177</v>
      </c>
    </row>
    <row r="109" spans="1:10" ht="60" x14ac:dyDescent="0.25">
      <c r="A109" s="1" t="str">
        <f t="shared" si="2"/>
        <v>2013-03-05</v>
      </c>
      <c r="B109" s="1" t="str">
        <f>"2300"</f>
        <v>2300</v>
      </c>
      <c r="C109" s="1" t="s">
        <v>112</v>
      </c>
      <c r="E109" s="1" t="s">
        <v>22</v>
      </c>
      <c r="G109" s="2" t="s">
        <v>23</v>
      </c>
      <c r="H109" s="1">
        <v>2013</v>
      </c>
      <c r="I109" s="1" t="s">
        <v>4</v>
      </c>
      <c r="J109" s="1" t="s">
        <v>24</v>
      </c>
    </row>
    <row r="110" spans="1:10" ht="45" x14ac:dyDescent="0.25">
      <c r="A110" s="1" t="str">
        <f t="shared" si="2"/>
        <v>2013-03-05</v>
      </c>
      <c r="B110" s="1" t="str">
        <f>"2330"</f>
        <v>2330</v>
      </c>
      <c r="C110" s="1" t="s">
        <v>54</v>
      </c>
      <c r="D110" s="1" t="s">
        <v>179</v>
      </c>
      <c r="E110" s="1" t="s">
        <v>1</v>
      </c>
      <c r="G110" s="2" t="s">
        <v>178</v>
      </c>
      <c r="H110" s="1">
        <v>2011</v>
      </c>
      <c r="I110" s="1" t="s">
        <v>4</v>
      </c>
      <c r="J110" s="1" t="s">
        <v>17</v>
      </c>
    </row>
    <row r="111" spans="1:10" ht="45" x14ac:dyDescent="0.25">
      <c r="A111" s="1" t="str">
        <f t="shared" ref="A111:A149" si="3">"2013-03-06"</f>
        <v>2013-03-06</v>
      </c>
      <c r="B111" s="1" t="str">
        <f>"0000"</f>
        <v>0000</v>
      </c>
      <c r="C111" s="1" t="s">
        <v>180</v>
      </c>
      <c r="D111" s="1" t="s">
        <v>182</v>
      </c>
      <c r="E111" s="1" t="s">
        <v>1</v>
      </c>
      <c r="G111" s="2" t="s">
        <v>181</v>
      </c>
      <c r="H111" s="1">
        <v>2009</v>
      </c>
      <c r="I111" s="1" t="s">
        <v>4</v>
      </c>
      <c r="J111" s="1" t="s">
        <v>141</v>
      </c>
    </row>
    <row r="112" spans="1:10" ht="30" x14ac:dyDescent="0.25">
      <c r="A112" s="1" t="str">
        <f t="shared" si="3"/>
        <v>2013-03-06</v>
      </c>
      <c r="B112" s="1" t="str">
        <f>"0100"</f>
        <v>0100</v>
      </c>
      <c r="C112" s="1" t="s">
        <v>142</v>
      </c>
      <c r="D112" s="1" t="s">
        <v>184</v>
      </c>
      <c r="E112" s="1" t="s">
        <v>22</v>
      </c>
      <c r="G112" s="2" t="s">
        <v>183</v>
      </c>
      <c r="H112" s="1">
        <v>2012</v>
      </c>
      <c r="I112" s="1" t="s">
        <v>4</v>
      </c>
      <c r="J112" s="1" t="s">
        <v>185</v>
      </c>
    </row>
    <row r="113" spans="1:10" ht="30" x14ac:dyDescent="0.25">
      <c r="A113" s="1" t="str">
        <f t="shared" si="3"/>
        <v>2013-03-06</v>
      </c>
      <c r="B113" s="1" t="str">
        <f>"0200"</f>
        <v>0200</v>
      </c>
      <c r="C113" s="1" t="s">
        <v>145</v>
      </c>
      <c r="E113" s="1" t="s">
        <v>22</v>
      </c>
      <c r="G113" s="2" t="s">
        <v>186</v>
      </c>
      <c r="H113" s="1">
        <v>2009</v>
      </c>
      <c r="I113" s="1" t="s">
        <v>4</v>
      </c>
      <c r="J113" s="1" t="s">
        <v>59</v>
      </c>
    </row>
    <row r="114" spans="1:10" ht="30" x14ac:dyDescent="0.25">
      <c r="A114" s="1" t="str">
        <f t="shared" si="3"/>
        <v>2013-03-06</v>
      </c>
      <c r="B114" s="1" t="str">
        <f>"0300"</f>
        <v>0300</v>
      </c>
      <c r="C114" s="1" t="s">
        <v>147</v>
      </c>
      <c r="D114" s="1" t="s">
        <v>310</v>
      </c>
      <c r="E114" s="1" t="s">
        <v>22</v>
      </c>
      <c r="G114" s="2" t="s">
        <v>187</v>
      </c>
      <c r="H114" s="1">
        <v>2008</v>
      </c>
      <c r="I114" s="1" t="s">
        <v>4</v>
      </c>
      <c r="J114" s="1" t="s">
        <v>141</v>
      </c>
    </row>
    <row r="115" spans="1:10" ht="45" x14ac:dyDescent="0.25">
      <c r="A115" s="1" t="str">
        <f t="shared" si="3"/>
        <v>2013-03-06</v>
      </c>
      <c r="B115" s="1" t="str">
        <f>"0400"</f>
        <v>0400</v>
      </c>
      <c r="C115" s="1" t="s">
        <v>149</v>
      </c>
      <c r="D115" s="1" t="s">
        <v>189</v>
      </c>
      <c r="E115" s="1" t="s">
        <v>22</v>
      </c>
      <c r="G115" s="2" t="s">
        <v>188</v>
      </c>
      <c r="H115" s="1">
        <v>2012</v>
      </c>
      <c r="I115" s="1" t="s">
        <v>4</v>
      </c>
      <c r="J115" s="1" t="s">
        <v>190</v>
      </c>
    </row>
    <row r="116" spans="1:10" ht="30" x14ac:dyDescent="0.25">
      <c r="A116" s="1" t="str">
        <f t="shared" si="3"/>
        <v>2013-03-06</v>
      </c>
      <c r="B116" s="1" t="str">
        <f>"0500"</f>
        <v>0500</v>
      </c>
      <c r="C116" s="1" t="s">
        <v>0</v>
      </c>
      <c r="E116" s="1" t="s">
        <v>7</v>
      </c>
      <c r="F116" s="1" t="s">
        <v>89</v>
      </c>
      <c r="G116" s="2" t="s">
        <v>2</v>
      </c>
      <c r="H116" s="1">
        <v>2008</v>
      </c>
      <c r="I116" s="1" t="s">
        <v>4</v>
      </c>
      <c r="J116" s="1" t="s">
        <v>190</v>
      </c>
    </row>
    <row r="117" spans="1:10" ht="30" x14ac:dyDescent="0.25">
      <c r="A117" s="1" t="str">
        <f t="shared" si="3"/>
        <v>2013-03-06</v>
      </c>
      <c r="B117" s="1" t="str">
        <f>"0600"</f>
        <v>0600</v>
      </c>
      <c r="C117" s="1" t="s">
        <v>66</v>
      </c>
      <c r="D117" s="1" t="s">
        <v>165</v>
      </c>
      <c r="E117" s="1" t="s">
        <v>1</v>
      </c>
      <c r="G117" s="2" t="s">
        <v>164</v>
      </c>
      <c r="H117" s="1">
        <v>2012</v>
      </c>
      <c r="I117" s="1" t="s">
        <v>4</v>
      </c>
      <c r="J117" s="1" t="s">
        <v>11</v>
      </c>
    </row>
    <row r="118" spans="1:10" ht="45" x14ac:dyDescent="0.25">
      <c r="A118" s="1" t="str">
        <f t="shared" si="3"/>
        <v>2013-03-06</v>
      </c>
      <c r="B118" s="1" t="str">
        <f>"0630"</f>
        <v>0630</v>
      </c>
      <c r="C118" s="1" t="s">
        <v>69</v>
      </c>
      <c r="E118" s="1" t="s">
        <v>1</v>
      </c>
      <c r="G118" s="2" t="s">
        <v>70</v>
      </c>
      <c r="H118" s="1">
        <v>0</v>
      </c>
      <c r="I118" s="1" t="s">
        <v>4</v>
      </c>
      <c r="J118" s="1" t="s">
        <v>71</v>
      </c>
    </row>
    <row r="119" spans="1:10" ht="45" x14ac:dyDescent="0.25">
      <c r="A119" s="1" t="str">
        <f t="shared" si="3"/>
        <v>2013-03-06</v>
      </c>
      <c r="B119" s="1" t="str">
        <f>"0700"</f>
        <v>0700</v>
      </c>
      <c r="C119" s="1" t="s">
        <v>72</v>
      </c>
      <c r="E119" s="1" t="s">
        <v>1</v>
      </c>
      <c r="G119" s="2" t="s">
        <v>73</v>
      </c>
      <c r="H119" s="1">
        <v>0</v>
      </c>
      <c r="I119" s="1" t="s">
        <v>74</v>
      </c>
      <c r="J119" s="1" t="s">
        <v>11</v>
      </c>
    </row>
    <row r="120" spans="1:10" ht="60" x14ac:dyDescent="0.25">
      <c r="A120" s="1" t="str">
        <f t="shared" si="3"/>
        <v>2013-03-06</v>
      </c>
      <c r="B120" s="1" t="str">
        <f>"0730"</f>
        <v>0730</v>
      </c>
      <c r="C120" s="1" t="s">
        <v>75</v>
      </c>
      <c r="D120" s="1" t="s">
        <v>191</v>
      </c>
      <c r="E120" s="1" t="s">
        <v>1</v>
      </c>
      <c r="G120" s="2" t="s">
        <v>76</v>
      </c>
      <c r="H120" s="1">
        <v>2005</v>
      </c>
      <c r="I120" s="1" t="s">
        <v>74</v>
      </c>
      <c r="J120" s="1" t="s">
        <v>11</v>
      </c>
    </row>
    <row r="121" spans="1:10" ht="30" x14ac:dyDescent="0.25">
      <c r="A121" s="1" t="str">
        <f t="shared" si="3"/>
        <v>2013-03-06</v>
      </c>
      <c r="B121" s="1" t="str">
        <f>"0800"</f>
        <v>0800</v>
      </c>
      <c r="C121" s="1" t="s">
        <v>78</v>
      </c>
      <c r="E121" s="1" t="s">
        <v>1</v>
      </c>
      <c r="G121" s="2" t="s">
        <v>79</v>
      </c>
      <c r="H121" s="1">
        <v>2011</v>
      </c>
      <c r="I121" s="1" t="s">
        <v>4</v>
      </c>
      <c r="J121" s="1" t="s">
        <v>15</v>
      </c>
    </row>
    <row r="122" spans="1:10" ht="45" x14ac:dyDescent="0.25">
      <c r="A122" s="1" t="str">
        <f t="shared" si="3"/>
        <v>2013-03-06</v>
      </c>
      <c r="B122" s="1" t="str">
        <f>"0830"</f>
        <v>0830</v>
      </c>
      <c r="C122" s="1" t="s">
        <v>80</v>
      </c>
      <c r="E122" s="1" t="s">
        <v>1</v>
      </c>
      <c r="G122" s="2" t="s">
        <v>81</v>
      </c>
      <c r="H122" s="1">
        <v>0</v>
      </c>
      <c r="I122" s="1" t="s">
        <v>82</v>
      </c>
      <c r="J122" s="1" t="s">
        <v>83</v>
      </c>
    </row>
    <row r="123" spans="1:10" ht="45" x14ac:dyDescent="0.25">
      <c r="A123" s="1" t="str">
        <f t="shared" si="3"/>
        <v>2013-03-06</v>
      </c>
      <c r="B123" s="1" t="str">
        <f>"0845"</f>
        <v>0845</v>
      </c>
      <c r="C123" s="1" t="s">
        <v>80</v>
      </c>
      <c r="E123" s="1" t="s">
        <v>1</v>
      </c>
      <c r="G123" s="2" t="s">
        <v>81</v>
      </c>
      <c r="H123" s="1">
        <v>0</v>
      </c>
      <c r="I123" s="1" t="s">
        <v>82</v>
      </c>
      <c r="J123" s="1" t="s">
        <v>83</v>
      </c>
    </row>
    <row r="124" spans="1:10" ht="45" x14ac:dyDescent="0.25">
      <c r="A124" s="1" t="str">
        <f t="shared" si="3"/>
        <v>2013-03-06</v>
      </c>
      <c r="B124" s="1" t="str">
        <f>"0900"</f>
        <v>0900</v>
      </c>
      <c r="C124" s="1" t="s">
        <v>84</v>
      </c>
      <c r="E124" s="1" t="s">
        <v>1</v>
      </c>
      <c r="G124" s="2" t="s">
        <v>85</v>
      </c>
      <c r="H124" s="1">
        <v>2011</v>
      </c>
      <c r="I124" s="1" t="s">
        <v>4</v>
      </c>
      <c r="J124" s="1" t="s">
        <v>10</v>
      </c>
    </row>
    <row r="125" spans="1:10" ht="45" x14ac:dyDescent="0.25">
      <c r="A125" s="1" t="str">
        <f t="shared" si="3"/>
        <v>2013-03-06</v>
      </c>
      <c r="B125" s="1" t="str">
        <f>"0930"</f>
        <v>0930</v>
      </c>
      <c r="C125" s="1" t="s">
        <v>86</v>
      </c>
      <c r="E125" s="1" t="s">
        <v>1</v>
      </c>
      <c r="G125" s="2" t="s">
        <v>87</v>
      </c>
      <c r="H125" s="1">
        <v>2010</v>
      </c>
      <c r="I125" s="1" t="s">
        <v>74</v>
      </c>
      <c r="J125" s="1" t="s">
        <v>12</v>
      </c>
    </row>
    <row r="126" spans="1:10" ht="45" x14ac:dyDescent="0.25">
      <c r="A126" s="1" t="str">
        <f t="shared" si="3"/>
        <v>2013-03-06</v>
      </c>
      <c r="B126" s="1" t="str">
        <f>"1000"</f>
        <v>1000</v>
      </c>
      <c r="C126" s="1" t="s">
        <v>113</v>
      </c>
      <c r="E126" s="1" t="s">
        <v>1</v>
      </c>
      <c r="G126" s="2" t="s">
        <v>114</v>
      </c>
      <c r="H126" s="1">
        <v>2005</v>
      </c>
      <c r="I126" s="1" t="s">
        <v>4</v>
      </c>
      <c r="J126" s="1" t="s">
        <v>15</v>
      </c>
    </row>
    <row r="127" spans="1:10" ht="45" x14ac:dyDescent="0.25">
      <c r="A127" s="1" t="str">
        <f t="shared" si="3"/>
        <v>2013-03-06</v>
      </c>
      <c r="B127" s="1" t="str">
        <f>"1030"</f>
        <v>1030</v>
      </c>
      <c r="C127" s="1" t="s">
        <v>88</v>
      </c>
      <c r="E127" s="1" t="s">
        <v>1</v>
      </c>
      <c r="G127" s="2" t="s">
        <v>90</v>
      </c>
      <c r="H127" s="1">
        <v>0</v>
      </c>
      <c r="I127" s="1" t="s">
        <v>3</v>
      </c>
      <c r="J127" s="1" t="s">
        <v>15</v>
      </c>
    </row>
    <row r="128" spans="1:10" ht="30" x14ac:dyDescent="0.25">
      <c r="A128" s="1" t="str">
        <f t="shared" si="3"/>
        <v>2013-03-06</v>
      </c>
      <c r="B128" s="1" t="str">
        <f>"1130"</f>
        <v>1130</v>
      </c>
      <c r="C128" s="1" t="s">
        <v>166</v>
      </c>
      <c r="E128" s="1" t="s">
        <v>22</v>
      </c>
      <c r="G128" s="2" t="s">
        <v>167</v>
      </c>
      <c r="H128" s="1">
        <v>2012</v>
      </c>
      <c r="I128" s="1" t="s">
        <v>130</v>
      </c>
      <c r="J128" s="1" t="s">
        <v>15</v>
      </c>
    </row>
    <row r="129" spans="1:10" ht="60" x14ac:dyDescent="0.25">
      <c r="A129" s="1" t="str">
        <f t="shared" si="3"/>
        <v>2013-03-06</v>
      </c>
      <c r="B129" s="1" t="str">
        <f>"1200"</f>
        <v>1200</v>
      </c>
      <c r="C129" s="1" t="s">
        <v>168</v>
      </c>
      <c r="E129" s="1" t="s">
        <v>121</v>
      </c>
      <c r="G129" s="2" t="s">
        <v>169</v>
      </c>
      <c r="H129" s="1">
        <v>2005</v>
      </c>
      <c r="I129" s="1" t="s">
        <v>4</v>
      </c>
      <c r="J129" s="1" t="s">
        <v>170</v>
      </c>
    </row>
    <row r="130" spans="1:10" ht="45" x14ac:dyDescent="0.25">
      <c r="A130" s="1" t="str">
        <f t="shared" si="3"/>
        <v>2013-03-06</v>
      </c>
      <c r="B130" s="1" t="str">
        <f>"1300"</f>
        <v>1300</v>
      </c>
      <c r="C130" s="1" t="s">
        <v>171</v>
      </c>
      <c r="D130" s="1" t="s">
        <v>193</v>
      </c>
      <c r="E130" s="1" t="s">
        <v>1</v>
      </c>
      <c r="G130" s="2" t="s">
        <v>192</v>
      </c>
      <c r="H130" s="1">
        <v>2004</v>
      </c>
      <c r="I130" s="1" t="s">
        <v>4</v>
      </c>
      <c r="J130" s="1" t="s">
        <v>15</v>
      </c>
    </row>
    <row r="131" spans="1:10" ht="45" x14ac:dyDescent="0.25">
      <c r="A131" s="1" t="str">
        <f t="shared" si="3"/>
        <v>2013-03-06</v>
      </c>
      <c r="B131" s="1" t="str">
        <f>"1330"</f>
        <v>1330</v>
      </c>
      <c r="C131" s="1" t="s">
        <v>174</v>
      </c>
      <c r="D131" s="1" t="s">
        <v>176</v>
      </c>
      <c r="E131" s="1" t="s">
        <v>7</v>
      </c>
      <c r="G131" s="2" t="s">
        <v>175</v>
      </c>
      <c r="H131" s="1">
        <v>0</v>
      </c>
      <c r="I131" s="1" t="s">
        <v>4</v>
      </c>
      <c r="J131" s="1" t="s">
        <v>177</v>
      </c>
    </row>
    <row r="132" spans="1:10" ht="45" x14ac:dyDescent="0.25">
      <c r="A132" s="1" t="str">
        <f t="shared" si="3"/>
        <v>2013-03-06</v>
      </c>
      <c r="B132" s="1" t="str">
        <f>"1430"</f>
        <v>1430</v>
      </c>
      <c r="C132" s="1" t="s">
        <v>86</v>
      </c>
      <c r="E132" s="1" t="s">
        <v>1</v>
      </c>
      <c r="G132" s="2" t="s">
        <v>87</v>
      </c>
      <c r="H132" s="1">
        <v>2010</v>
      </c>
      <c r="I132" s="1" t="s">
        <v>74</v>
      </c>
      <c r="J132" s="1" t="s">
        <v>12</v>
      </c>
    </row>
    <row r="133" spans="1:10" ht="30" x14ac:dyDescent="0.25">
      <c r="A133" s="1" t="str">
        <f t="shared" si="3"/>
        <v>2013-03-06</v>
      </c>
      <c r="B133" s="1" t="str">
        <f>"1500"</f>
        <v>1500</v>
      </c>
      <c r="C133" s="1" t="s">
        <v>78</v>
      </c>
      <c r="E133" s="1" t="s">
        <v>1</v>
      </c>
      <c r="G133" s="2" t="s">
        <v>79</v>
      </c>
      <c r="H133" s="1">
        <v>2011</v>
      </c>
      <c r="I133" s="1" t="s">
        <v>4</v>
      </c>
      <c r="J133" s="1" t="s">
        <v>15</v>
      </c>
    </row>
    <row r="134" spans="1:10" ht="45" x14ac:dyDescent="0.25">
      <c r="A134" s="1" t="str">
        <f t="shared" si="3"/>
        <v>2013-03-06</v>
      </c>
      <c r="B134" s="1" t="str">
        <f>"1530"</f>
        <v>1530</v>
      </c>
      <c r="C134" s="1" t="s">
        <v>98</v>
      </c>
      <c r="D134" s="1" t="s">
        <v>194</v>
      </c>
      <c r="E134" s="1" t="s">
        <v>1</v>
      </c>
      <c r="G134" s="2" t="s">
        <v>99</v>
      </c>
      <c r="H134" s="1">
        <v>2002</v>
      </c>
      <c r="I134" s="1" t="s">
        <v>74</v>
      </c>
      <c r="J134" s="1" t="s">
        <v>101</v>
      </c>
    </row>
    <row r="135" spans="1:10" ht="60" x14ac:dyDescent="0.25">
      <c r="A135" s="1" t="str">
        <f t="shared" si="3"/>
        <v>2013-03-06</v>
      </c>
      <c r="B135" s="1" t="str">
        <f>"1545"</f>
        <v>1545</v>
      </c>
      <c r="C135" s="1" t="s">
        <v>102</v>
      </c>
      <c r="D135" s="1" t="s">
        <v>196</v>
      </c>
      <c r="E135" s="1" t="s">
        <v>1</v>
      </c>
      <c r="G135" s="2" t="s">
        <v>195</v>
      </c>
      <c r="H135" s="1">
        <v>1995</v>
      </c>
      <c r="I135" s="1" t="s">
        <v>4</v>
      </c>
      <c r="J135" s="1" t="s">
        <v>105</v>
      </c>
    </row>
    <row r="136" spans="1:10" ht="30" x14ac:dyDescent="0.25">
      <c r="A136" s="1" t="str">
        <f t="shared" si="3"/>
        <v>2013-03-06</v>
      </c>
      <c r="B136" s="1" t="str">
        <f>"1555"</f>
        <v>1555</v>
      </c>
      <c r="C136" s="1" t="s">
        <v>106</v>
      </c>
      <c r="D136" s="1" t="s">
        <v>197</v>
      </c>
      <c r="E136" s="1" t="s">
        <v>1</v>
      </c>
      <c r="G136" s="2" t="s">
        <v>107</v>
      </c>
      <c r="H136" s="1">
        <v>2011</v>
      </c>
      <c r="I136" s="1" t="s">
        <v>4</v>
      </c>
      <c r="J136" s="1" t="s">
        <v>163</v>
      </c>
    </row>
    <row r="137" spans="1:10" ht="45" x14ac:dyDescent="0.25">
      <c r="A137" s="1" t="str">
        <f t="shared" si="3"/>
        <v>2013-03-06</v>
      </c>
      <c r="B137" s="1" t="str">
        <f>"1600"</f>
        <v>1600</v>
      </c>
      <c r="C137" s="1" t="s">
        <v>72</v>
      </c>
      <c r="E137" s="1" t="s">
        <v>1</v>
      </c>
      <c r="G137" s="2" t="s">
        <v>73</v>
      </c>
      <c r="H137" s="1">
        <v>0</v>
      </c>
      <c r="I137" s="1" t="s">
        <v>74</v>
      </c>
      <c r="J137" s="1" t="s">
        <v>11</v>
      </c>
    </row>
    <row r="138" spans="1:10" ht="45" x14ac:dyDescent="0.25">
      <c r="A138" s="1" t="str">
        <f t="shared" si="3"/>
        <v>2013-03-06</v>
      </c>
      <c r="B138" s="1" t="str">
        <f>"1630"</f>
        <v>1630</v>
      </c>
      <c r="C138" s="1" t="s">
        <v>66</v>
      </c>
      <c r="D138" s="1" t="s">
        <v>199</v>
      </c>
      <c r="E138" s="1" t="s">
        <v>1</v>
      </c>
      <c r="G138" s="2" t="s">
        <v>198</v>
      </c>
      <c r="H138" s="1">
        <v>2012</v>
      </c>
      <c r="I138" s="1" t="s">
        <v>4</v>
      </c>
      <c r="J138" s="1" t="s">
        <v>10</v>
      </c>
    </row>
    <row r="139" spans="1:10" ht="45" x14ac:dyDescent="0.25">
      <c r="A139" s="1" t="str">
        <f t="shared" si="3"/>
        <v>2013-03-06</v>
      </c>
      <c r="B139" s="1" t="str">
        <f>"1700"</f>
        <v>1700</v>
      </c>
      <c r="C139" s="1" t="s">
        <v>69</v>
      </c>
      <c r="E139" s="1" t="s">
        <v>1</v>
      </c>
      <c r="G139" s="2" t="s">
        <v>70</v>
      </c>
      <c r="H139" s="1">
        <v>0</v>
      </c>
      <c r="I139" s="1" t="s">
        <v>4</v>
      </c>
      <c r="J139" s="1" t="s">
        <v>71</v>
      </c>
    </row>
    <row r="140" spans="1:10" ht="60" x14ac:dyDescent="0.25">
      <c r="A140" s="1" t="str">
        <f t="shared" si="3"/>
        <v>2013-03-06</v>
      </c>
      <c r="B140" s="1" t="str">
        <f>"1730"</f>
        <v>1730</v>
      </c>
      <c r="C140" s="1" t="s">
        <v>112</v>
      </c>
      <c r="E140" s="1" t="s">
        <v>22</v>
      </c>
      <c r="G140" s="2" t="s">
        <v>23</v>
      </c>
      <c r="H140" s="1">
        <v>2013</v>
      </c>
      <c r="I140" s="1" t="s">
        <v>4</v>
      </c>
      <c r="J140" s="1" t="s">
        <v>24</v>
      </c>
    </row>
    <row r="141" spans="1:10" ht="45" x14ac:dyDescent="0.25">
      <c r="A141" s="1" t="str">
        <f t="shared" si="3"/>
        <v>2013-03-06</v>
      </c>
      <c r="B141" s="1" t="str">
        <f>"1800"</f>
        <v>1800</v>
      </c>
      <c r="C141" s="1" t="s">
        <v>113</v>
      </c>
      <c r="E141" s="1" t="s">
        <v>1</v>
      </c>
      <c r="G141" s="2" t="s">
        <v>114</v>
      </c>
      <c r="H141" s="1">
        <v>2005</v>
      </c>
      <c r="I141" s="1" t="s">
        <v>4</v>
      </c>
      <c r="J141" s="1" t="s">
        <v>17</v>
      </c>
    </row>
    <row r="142" spans="1:10" ht="45" x14ac:dyDescent="0.25">
      <c r="A142" s="1" t="str">
        <f t="shared" si="3"/>
        <v>2013-03-06</v>
      </c>
      <c r="B142" s="1" t="str">
        <f>"1830"</f>
        <v>1830</v>
      </c>
      <c r="C142" s="1" t="s">
        <v>88</v>
      </c>
      <c r="E142" s="1" t="s">
        <v>1</v>
      </c>
      <c r="G142" s="2" t="s">
        <v>90</v>
      </c>
      <c r="H142" s="1">
        <v>0</v>
      </c>
      <c r="I142" s="1" t="s">
        <v>3</v>
      </c>
      <c r="J142" s="1" t="s">
        <v>17</v>
      </c>
    </row>
    <row r="143" spans="1:10" ht="60" x14ac:dyDescent="0.25">
      <c r="A143" s="1" t="str">
        <f t="shared" si="3"/>
        <v>2013-03-06</v>
      </c>
      <c r="B143" s="1" t="str">
        <f>"1900"</f>
        <v>1900</v>
      </c>
      <c r="C143" s="1" t="s">
        <v>112</v>
      </c>
      <c r="E143" s="1" t="s">
        <v>22</v>
      </c>
      <c r="G143" s="2" t="s">
        <v>23</v>
      </c>
      <c r="H143" s="1">
        <v>2013</v>
      </c>
      <c r="I143" s="1" t="s">
        <v>4</v>
      </c>
      <c r="J143" s="1" t="s">
        <v>24</v>
      </c>
    </row>
    <row r="144" spans="1:10" ht="45" x14ac:dyDescent="0.25">
      <c r="A144" s="1" t="str">
        <f t="shared" si="3"/>
        <v>2013-03-06</v>
      </c>
      <c r="B144" s="1" t="str">
        <f>"1930"</f>
        <v>1930</v>
      </c>
      <c r="C144" s="1" t="s">
        <v>200</v>
      </c>
      <c r="E144" s="1" t="s">
        <v>7</v>
      </c>
      <c r="F144" s="1" t="s">
        <v>8</v>
      </c>
      <c r="G144" s="2" t="s">
        <v>201</v>
      </c>
      <c r="H144" s="1">
        <v>1987</v>
      </c>
      <c r="I144" s="1" t="s">
        <v>4</v>
      </c>
      <c r="J144" s="1" t="s">
        <v>202</v>
      </c>
    </row>
    <row r="145" spans="1:10" ht="60" x14ac:dyDescent="0.25">
      <c r="A145" s="1" t="str">
        <f t="shared" si="3"/>
        <v>2013-03-06</v>
      </c>
      <c r="B145" s="1" t="str">
        <f>"2000"</f>
        <v>2000</v>
      </c>
      <c r="C145" s="1" t="s">
        <v>203</v>
      </c>
      <c r="D145" s="1" t="s">
        <v>205</v>
      </c>
      <c r="E145" s="1" t="s">
        <v>1</v>
      </c>
      <c r="G145" s="2" t="s">
        <v>204</v>
      </c>
      <c r="H145" s="1">
        <v>0</v>
      </c>
      <c r="I145" s="1" t="s">
        <v>4</v>
      </c>
      <c r="J145" s="1" t="s">
        <v>11</v>
      </c>
    </row>
    <row r="146" spans="1:10" ht="45" x14ac:dyDescent="0.25">
      <c r="A146" s="1" t="str">
        <f t="shared" si="3"/>
        <v>2013-03-06</v>
      </c>
      <c r="B146" s="1" t="str">
        <f>"2030"</f>
        <v>2030</v>
      </c>
      <c r="C146" s="1" t="s">
        <v>206</v>
      </c>
      <c r="E146" s="1" t="s">
        <v>7</v>
      </c>
      <c r="F146" s="1" t="s">
        <v>207</v>
      </c>
      <c r="G146" s="2" t="s">
        <v>208</v>
      </c>
      <c r="H146" s="1">
        <v>2008</v>
      </c>
      <c r="I146" s="1" t="s">
        <v>4</v>
      </c>
      <c r="J146" s="1" t="s">
        <v>209</v>
      </c>
    </row>
    <row r="147" spans="1:10" ht="45" x14ac:dyDescent="0.25">
      <c r="A147" s="1" t="str">
        <f t="shared" si="3"/>
        <v>2013-03-06</v>
      </c>
      <c r="B147" s="1" t="str">
        <f>"2230"</f>
        <v>2230</v>
      </c>
      <c r="C147" s="1" t="s">
        <v>171</v>
      </c>
      <c r="D147" s="1" t="s">
        <v>211</v>
      </c>
      <c r="E147" s="1" t="s">
        <v>1</v>
      </c>
      <c r="G147" s="2" t="s">
        <v>210</v>
      </c>
      <c r="H147" s="1">
        <v>2004</v>
      </c>
      <c r="I147" s="1" t="s">
        <v>4</v>
      </c>
      <c r="J147" s="1" t="s">
        <v>71</v>
      </c>
    </row>
    <row r="148" spans="1:10" ht="60" x14ac:dyDescent="0.25">
      <c r="A148" s="1" t="str">
        <f t="shared" si="3"/>
        <v>2013-03-06</v>
      </c>
      <c r="B148" s="1" t="str">
        <f>"2300"</f>
        <v>2300</v>
      </c>
      <c r="C148" s="1" t="s">
        <v>112</v>
      </c>
      <c r="E148" s="1" t="s">
        <v>22</v>
      </c>
      <c r="G148" s="2" t="s">
        <v>23</v>
      </c>
      <c r="H148" s="1">
        <v>2013</v>
      </c>
      <c r="I148" s="1" t="s">
        <v>4</v>
      </c>
      <c r="J148" s="1" t="s">
        <v>24</v>
      </c>
    </row>
    <row r="149" spans="1:10" ht="60" x14ac:dyDescent="0.25">
      <c r="A149" s="1" t="str">
        <f t="shared" si="3"/>
        <v>2013-03-06</v>
      </c>
      <c r="B149" s="1" t="str">
        <f>"2330"</f>
        <v>2330</v>
      </c>
      <c r="C149" s="1" t="s">
        <v>54</v>
      </c>
      <c r="D149" s="1" t="s">
        <v>213</v>
      </c>
      <c r="E149" s="1" t="s">
        <v>7</v>
      </c>
      <c r="F149" s="1" t="s">
        <v>8</v>
      </c>
      <c r="G149" s="2" t="s">
        <v>212</v>
      </c>
      <c r="H149" s="1">
        <v>2011</v>
      </c>
      <c r="I149" s="1" t="s">
        <v>4</v>
      </c>
      <c r="J149" s="1" t="s">
        <v>153</v>
      </c>
    </row>
    <row r="150" spans="1:10" ht="45" x14ac:dyDescent="0.25">
      <c r="A150" s="1" t="str">
        <f t="shared" ref="A150:A190" si="4">"2013-03-07"</f>
        <v>2013-03-07</v>
      </c>
      <c r="B150" s="1" t="str">
        <f>"0000"</f>
        <v>0000</v>
      </c>
      <c r="C150" s="1" t="s">
        <v>60</v>
      </c>
      <c r="D150" s="1" t="s">
        <v>215</v>
      </c>
      <c r="E150" s="1" t="s">
        <v>1</v>
      </c>
      <c r="G150" s="2" t="s">
        <v>214</v>
      </c>
      <c r="H150" s="1">
        <v>2009</v>
      </c>
      <c r="I150" s="1" t="s">
        <v>4</v>
      </c>
      <c r="J150" s="1" t="s">
        <v>123</v>
      </c>
    </row>
    <row r="151" spans="1:10" ht="30" x14ac:dyDescent="0.25">
      <c r="A151" s="1" t="str">
        <f t="shared" si="4"/>
        <v>2013-03-07</v>
      </c>
      <c r="B151" s="1" t="str">
        <f>"0100"</f>
        <v>0100</v>
      </c>
      <c r="C151" s="1" t="s">
        <v>142</v>
      </c>
      <c r="D151" s="1" t="s">
        <v>217</v>
      </c>
      <c r="E151" s="1" t="s">
        <v>22</v>
      </c>
      <c r="G151" s="2" t="s">
        <v>216</v>
      </c>
      <c r="H151" s="1">
        <v>2012</v>
      </c>
      <c r="I151" s="1" t="s">
        <v>4</v>
      </c>
      <c r="J151" s="1" t="s">
        <v>218</v>
      </c>
    </row>
    <row r="152" spans="1:10" x14ac:dyDescent="0.25">
      <c r="A152" s="1" t="str">
        <f t="shared" si="4"/>
        <v>2013-03-07</v>
      </c>
      <c r="B152" s="1" t="str">
        <f>"0200"</f>
        <v>0200</v>
      </c>
      <c r="C152" s="1" t="s">
        <v>25</v>
      </c>
      <c r="D152" s="1" t="s">
        <v>219</v>
      </c>
      <c r="E152" s="1" t="s">
        <v>22</v>
      </c>
      <c r="G152" s="2" t="s">
        <v>219</v>
      </c>
      <c r="H152" s="1">
        <v>2011</v>
      </c>
      <c r="I152" s="1" t="s">
        <v>4</v>
      </c>
      <c r="J152" s="1" t="s">
        <v>123</v>
      </c>
    </row>
    <row r="153" spans="1:10" ht="30" x14ac:dyDescent="0.25">
      <c r="A153" s="1" t="str">
        <f t="shared" si="4"/>
        <v>2013-03-07</v>
      </c>
      <c r="B153" s="1" t="str">
        <f>"0300"</f>
        <v>0300</v>
      </c>
      <c r="C153" s="1" t="s">
        <v>147</v>
      </c>
      <c r="D153" s="1" t="s">
        <v>311</v>
      </c>
      <c r="E153" s="1" t="s">
        <v>22</v>
      </c>
      <c r="G153" s="2" t="s">
        <v>220</v>
      </c>
      <c r="H153" s="1">
        <v>2008</v>
      </c>
      <c r="I153" s="1" t="s">
        <v>4</v>
      </c>
      <c r="J153" s="1" t="s">
        <v>141</v>
      </c>
    </row>
    <row r="154" spans="1:10" ht="45" x14ac:dyDescent="0.25">
      <c r="A154" s="1" t="str">
        <f t="shared" si="4"/>
        <v>2013-03-07</v>
      </c>
      <c r="B154" s="1" t="str">
        <f>"0400"</f>
        <v>0400</v>
      </c>
      <c r="C154" s="1" t="s">
        <v>149</v>
      </c>
      <c r="D154" s="1" t="s">
        <v>222</v>
      </c>
      <c r="E154" s="1" t="s">
        <v>22</v>
      </c>
      <c r="G154" s="2" t="s">
        <v>221</v>
      </c>
      <c r="H154" s="1">
        <v>2012</v>
      </c>
      <c r="I154" s="1" t="s">
        <v>4</v>
      </c>
      <c r="J154" s="1" t="s">
        <v>49</v>
      </c>
    </row>
    <row r="155" spans="1:10" ht="30" x14ac:dyDescent="0.25">
      <c r="A155" s="1" t="str">
        <f t="shared" si="4"/>
        <v>2013-03-07</v>
      </c>
      <c r="B155" s="1" t="str">
        <f>"0500"</f>
        <v>0500</v>
      </c>
      <c r="C155" s="1" t="s">
        <v>0</v>
      </c>
      <c r="E155" s="1" t="s">
        <v>7</v>
      </c>
      <c r="F155" s="1" t="s">
        <v>8</v>
      </c>
      <c r="G155" s="2" t="s">
        <v>2</v>
      </c>
      <c r="H155" s="1">
        <v>2008</v>
      </c>
      <c r="I155" s="1" t="s">
        <v>4</v>
      </c>
      <c r="J155" s="1" t="s">
        <v>5</v>
      </c>
    </row>
    <row r="156" spans="1:10" ht="45" x14ac:dyDescent="0.25">
      <c r="A156" s="1" t="str">
        <f t="shared" si="4"/>
        <v>2013-03-07</v>
      </c>
      <c r="B156" s="1" t="str">
        <f>"0600"</f>
        <v>0600</v>
      </c>
      <c r="C156" s="1" t="s">
        <v>66</v>
      </c>
      <c r="D156" s="1" t="s">
        <v>199</v>
      </c>
      <c r="E156" s="1" t="s">
        <v>1</v>
      </c>
      <c r="G156" s="2" t="s">
        <v>198</v>
      </c>
      <c r="H156" s="1">
        <v>2012</v>
      </c>
      <c r="I156" s="1" t="s">
        <v>4</v>
      </c>
      <c r="J156" s="1" t="s">
        <v>10</v>
      </c>
    </row>
    <row r="157" spans="1:10" ht="45" x14ac:dyDescent="0.25">
      <c r="A157" s="1" t="str">
        <f t="shared" si="4"/>
        <v>2013-03-07</v>
      </c>
      <c r="B157" s="1" t="str">
        <f>"0630"</f>
        <v>0630</v>
      </c>
      <c r="C157" s="1" t="s">
        <v>6</v>
      </c>
      <c r="E157" s="1" t="s">
        <v>7</v>
      </c>
      <c r="F157" s="1" t="s">
        <v>8</v>
      </c>
      <c r="G157" s="2" t="s">
        <v>9</v>
      </c>
      <c r="H157" s="1">
        <v>2011</v>
      </c>
      <c r="I157" s="1" t="s">
        <v>4</v>
      </c>
      <c r="J157" s="1" t="s">
        <v>10</v>
      </c>
    </row>
    <row r="158" spans="1:10" ht="45" x14ac:dyDescent="0.25">
      <c r="A158" s="1" t="str">
        <f t="shared" si="4"/>
        <v>2013-03-07</v>
      </c>
      <c r="B158" s="1" t="str">
        <f>"0700"</f>
        <v>0700</v>
      </c>
      <c r="C158" s="1" t="s">
        <v>72</v>
      </c>
      <c r="E158" s="1" t="s">
        <v>1</v>
      </c>
      <c r="G158" s="2" t="s">
        <v>73</v>
      </c>
      <c r="H158" s="1">
        <v>0</v>
      </c>
      <c r="I158" s="1" t="s">
        <v>74</v>
      </c>
      <c r="J158" s="1" t="s">
        <v>11</v>
      </c>
    </row>
    <row r="159" spans="1:10" ht="60" x14ac:dyDescent="0.25">
      <c r="A159" s="1" t="str">
        <f t="shared" si="4"/>
        <v>2013-03-07</v>
      </c>
      <c r="B159" s="1" t="str">
        <f>"0730"</f>
        <v>0730</v>
      </c>
      <c r="C159" s="1" t="s">
        <v>75</v>
      </c>
      <c r="D159" s="1" t="s">
        <v>224</v>
      </c>
      <c r="E159" s="1" t="s">
        <v>1</v>
      </c>
      <c r="G159" s="2" t="s">
        <v>76</v>
      </c>
      <c r="H159" s="1">
        <v>0</v>
      </c>
      <c r="I159" s="1" t="s">
        <v>74</v>
      </c>
      <c r="J159" s="1" t="s">
        <v>12</v>
      </c>
    </row>
    <row r="160" spans="1:10" ht="30" x14ac:dyDescent="0.25">
      <c r="A160" s="1" t="str">
        <f t="shared" si="4"/>
        <v>2013-03-07</v>
      </c>
      <c r="B160" s="1" t="str">
        <f>"0800"</f>
        <v>0800</v>
      </c>
      <c r="C160" s="1" t="s">
        <v>78</v>
      </c>
      <c r="E160" s="1" t="s">
        <v>1</v>
      </c>
      <c r="G160" s="2" t="s">
        <v>79</v>
      </c>
      <c r="H160" s="1">
        <v>2011</v>
      </c>
      <c r="I160" s="1" t="s">
        <v>4</v>
      </c>
      <c r="J160" s="1" t="s">
        <v>15</v>
      </c>
    </row>
    <row r="161" spans="1:10" ht="45" x14ac:dyDescent="0.25">
      <c r="A161" s="1" t="str">
        <f t="shared" si="4"/>
        <v>2013-03-07</v>
      </c>
      <c r="B161" s="1" t="str">
        <f>"0830"</f>
        <v>0830</v>
      </c>
      <c r="C161" s="1" t="s">
        <v>80</v>
      </c>
      <c r="E161" s="1" t="s">
        <v>1</v>
      </c>
      <c r="G161" s="2" t="s">
        <v>81</v>
      </c>
      <c r="H161" s="1">
        <v>0</v>
      </c>
      <c r="I161" s="1" t="s">
        <v>82</v>
      </c>
      <c r="J161" s="1" t="s">
        <v>83</v>
      </c>
    </row>
    <row r="162" spans="1:10" ht="45" x14ac:dyDescent="0.25">
      <c r="A162" s="1" t="str">
        <f t="shared" si="4"/>
        <v>2013-03-07</v>
      </c>
      <c r="B162" s="1" t="str">
        <f>"0845"</f>
        <v>0845</v>
      </c>
      <c r="C162" s="1" t="s">
        <v>80</v>
      </c>
      <c r="E162" s="1" t="s">
        <v>1</v>
      </c>
      <c r="G162" s="2" t="s">
        <v>81</v>
      </c>
      <c r="H162" s="1">
        <v>0</v>
      </c>
      <c r="I162" s="1" t="s">
        <v>82</v>
      </c>
      <c r="J162" s="1" t="s">
        <v>83</v>
      </c>
    </row>
    <row r="163" spans="1:10" ht="45" x14ac:dyDescent="0.25">
      <c r="A163" s="1" t="str">
        <f t="shared" si="4"/>
        <v>2013-03-07</v>
      </c>
      <c r="B163" s="1" t="str">
        <f>"0900"</f>
        <v>0900</v>
      </c>
      <c r="C163" s="1" t="s">
        <v>84</v>
      </c>
      <c r="E163" s="1" t="s">
        <v>1</v>
      </c>
      <c r="G163" s="2" t="s">
        <v>85</v>
      </c>
      <c r="H163" s="1">
        <v>2011</v>
      </c>
      <c r="I163" s="1" t="s">
        <v>4</v>
      </c>
      <c r="J163" s="1" t="s">
        <v>10</v>
      </c>
    </row>
    <row r="164" spans="1:10" ht="45" x14ac:dyDescent="0.25">
      <c r="A164" s="1" t="str">
        <f t="shared" si="4"/>
        <v>2013-03-07</v>
      </c>
      <c r="B164" s="1" t="str">
        <f>"0930"</f>
        <v>0930</v>
      </c>
      <c r="C164" s="1" t="s">
        <v>86</v>
      </c>
      <c r="E164" s="1" t="s">
        <v>1</v>
      </c>
      <c r="G164" s="2" t="s">
        <v>87</v>
      </c>
      <c r="H164" s="1">
        <v>2010</v>
      </c>
      <c r="I164" s="1" t="s">
        <v>74</v>
      </c>
      <c r="J164" s="1" t="s">
        <v>12</v>
      </c>
    </row>
    <row r="165" spans="1:10" ht="45" x14ac:dyDescent="0.25">
      <c r="A165" s="1" t="str">
        <f t="shared" si="4"/>
        <v>2013-03-07</v>
      </c>
      <c r="B165" s="1" t="str">
        <f>"1000"</f>
        <v>1000</v>
      </c>
      <c r="C165" s="1" t="s">
        <v>113</v>
      </c>
      <c r="E165" s="1" t="s">
        <v>1</v>
      </c>
      <c r="G165" s="2" t="s">
        <v>114</v>
      </c>
      <c r="H165" s="1">
        <v>2005</v>
      </c>
      <c r="I165" s="1" t="s">
        <v>4</v>
      </c>
      <c r="J165" s="1" t="s">
        <v>17</v>
      </c>
    </row>
    <row r="166" spans="1:10" ht="45" x14ac:dyDescent="0.25">
      <c r="A166" s="1" t="str">
        <f t="shared" si="4"/>
        <v>2013-03-07</v>
      </c>
      <c r="B166" s="1" t="str">
        <f>"1030"</f>
        <v>1030</v>
      </c>
      <c r="C166" s="1" t="s">
        <v>88</v>
      </c>
      <c r="E166" s="1" t="s">
        <v>1</v>
      </c>
      <c r="G166" s="2" t="s">
        <v>90</v>
      </c>
      <c r="H166" s="1">
        <v>0</v>
      </c>
      <c r="I166" s="1" t="s">
        <v>3</v>
      </c>
      <c r="J166" s="1" t="s">
        <v>17</v>
      </c>
    </row>
    <row r="167" spans="1:10" ht="45" x14ac:dyDescent="0.25">
      <c r="A167" s="1" t="str">
        <f t="shared" si="4"/>
        <v>2013-03-07</v>
      </c>
      <c r="B167" s="1" t="str">
        <f>"1100"</f>
        <v>1100</v>
      </c>
      <c r="C167" s="1" t="s">
        <v>200</v>
      </c>
      <c r="E167" s="1" t="s">
        <v>7</v>
      </c>
      <c r="F167" s="1" t="s">
        <v>8</v>
      </c>
      <c r="G167" s="2" t="s">
        <v>201</v>
      </c>
      <c r="H167" s="1">
        <v>1987</v>
      </c>
      <c r="I167" s="1" t="s">
        <v>4</v>
      </c>
      <c r="J167" s="1" t="s">
        <v>202</v>
      </c>
    </row>
    <row r="168" spans="1:10" ht="60" x14ac:dyDescent="0.25">
      <c r="A168" s="1" t="str">
        <f t="shared" si="4"/>
        <v>2013-03-07</v>
      </c>
      <c r="B168" s="1" t="str">
        <f>"1130"</f>
        <v>1130</v>
      </c>
      <c r="C168" s="1" t="s">
        <v>203</v>
      </c>
      <c r="D168" s="1" t="s">
        <v>205</v>
      </c>
      <c r="E168" s="1" t="s">
        <v>1</v>
      </c>
      <c r="G168" s="2" t="s">
        <v>204</v>
      </c>
      <c r="H168" s="1">
        <v>0</v>
      </c>
      <c r="I168" s="1" t="s">
        <v>4</v>
      </c>
      <c r="J168" s="1" t="s">
        <v>11</v>
      </c>
    </row>
    <row r="169" spans="1:10" ht="45" x14ac:dyDescent="0.25">
      <c r="A169" s="1" t="str">
        <f t="shared" si="4"/>
        <v>2013-03-07</v>
      </c>
      <c r="B169" s="1" t="str">
        <f>"1200"</f>
        <v>1200</v>
      </c>
      <c r="C169" s="1" t="s">
        <v>206</v>
      </c>
      <c r="E169" s="1" t="s">
        <v>7</v>
      </c>
      <c r="F169" s="1" t="s">
        <v>207</v>
      </c>
      <c r="G169" s="2" t="s">
        <v>208</v>
      </c>
      <c r="H169" s="1">
        <v>2008</v>
      </c>
      <c r="I169" s="1" t="s">
        <v>4</v>
      </c>
      <c r="J169" s="1" t="s">
        <v>209</v>
      </c>
    </row>
    <row r="170" spans="1:10" ht="45" x14ac:dyDescent="0.25">
      <c r="A170" s="1" t="str">
        <f t="shared" si="4"/>
        <v>2013-03-07</v>
      </c>
      <c r="B170" s="1" t="str">
        <f>"1400"</f>
        <v>1400</v>
      </c>
      <c r="C170" s="1" t="s">
        <v>225</v>
      </c>
      <c r="E170" s="1" t="s">
        <v>7</v>
      </c>
      <c r="F170" s="1" t="s">
        <v>8</v>
      </c>
      <c r="G170" s="2" t="s">
        <v>226</v>
      </c>
      <c r="H170" s="1">
        <v>2011</v>
      </c>
      <c r="I170" s="1" t="s">
        <v>4</v>
      </c>
      <c r="J170" s="1" t="s">
        <v>11</v>
      </c>
    </row>
    <row r="171" spans="1:10" ht="45" x14ac:dyDescent="0.25">
      <c r="A171" s="1" t="str">
        <f t="shared" si="4"/>
        <v>2013-03-07</v>
      </c>
      <c r="B171" s="1" t="str">
        <f>"1430"</f>
        <v>1430</v>
      </c>
      <c r="C171" s="1" t="s">
        <v>86</v>
      </c>
      <c r="E171" s="1" t="s">
        <v>1</v>
      </c>
      <c r="G171" s="2" t="s">
        <v>87</v>
      </c>
      <c r="H171" s="1">
        <v>2010</v>
      </c>
      <c r="I171" s="1" t="s">
        <v>74</v>
      </c>
      <c r="J171" s="1" t="s">
        <v>12</v>
      </c>
    </row>
    <row r="172" spans="1:10" ht="30" x14ac:dyDescent="0.25">
      <c r="A172" s="1" t="str">
        <f t="shared" si="4"/>
        <v>2013-03-07</v>
      </c>
      <c r="B172" s="1" t="str">
        <f>"1500"</f>
        <v>1500</v>
      </c>
      <c r="C172" s="1" t="s">
        <v>78</v>
      </c>
      <c r="E172" s="1" t="s">
        <v>1</v>
      </c>
      <c r="G172" s="2" t="s">
        <v>79</v>
      </c>
      <c r="H172" s="1">
        <v>2011</v>
      </c>
      <c r="I172" s="1" t="s">
        <v>4</v>
      </c>
      <c r="J172" s="1" t="s">
        <v>15</v>
      </c>
    </row>
    <row r="173" spans="1:10" ht="45" x14ac:dyDescent="0.25">
      <c r="A173" s="1" t="str">
        <f t="shared" si="4"/>
        <v>2013-03-07</v>
      </c>
      <c r="B173" s="1" t="str">
        <f>"1530"</f>
        <v>1530</v>
      </c>
      <c r="C173" s="1" t="s">
        <v>98</v>
      </c>
      <c r="D173" s="1" t="s">
        <v>227</v>
      </c>
      <c r="E173" s="1" t="s">
        <v>1</v>
      </c>
      <c r="G173" s="2" t="s">
        <v>99</v>
      </c>
      <c r="H173" s="1">
        <v>2002</v>
      </c>
      <c r="I173" s="1" t="s">
        <v>74</v>
      </c>
      <c r="J173" s="1" t="s">
        <v>83</v>
      </c>
    </row>
    <row r="174" spans="1:10" ht="60" x14ac:dyDescent="0.25">
      <c r="A174" s="1" t="str">
        <f t="shared" si="4"/>
        <v>2013-03-07</v>
      </c>
      <c r="B174" s="1" t="str">
        <f>"1545"</f>
        <v>1545</v>
      </c>
      <c r="C174" s="1" t="s">
        <v>102</v>
      </c>
      <c r="D174" s="1" t="s">
        <v>229</v>
      </c>
      <c r="E174" s="1" t="s">
        <v>1</v>
      </c>
      <c r="G174" s="2" t="s">
        <v>228</v>
      </c>
      <c r="H174" s="1">
        <v>1995</v>
      </c>
      <c r="I174" s="1" t="s">
        <v>4</v>
      </c>
      <c r="J174" s="1" t="s">
        <v>105</v>
      </c>
    </row>
    <row r="175" spans="1:10" ht="30" x14ac:dyDescent="0.25">
      <c r="A175" s="1" t="str">
        <f t="shared" si="4"/>
        <v>2013-03-07</v>
      </c>
      <c r="B175" s="1" t="str">
        <f>"1555"</f>
        <v>1555</v>
      </c>
      <c r="C175" s="1" t="s">
        <v>106</v>
      </c>
      <c r="D175" s="1" t="s">
        <v>230</v>
      </c>
      <c r="E175" s="1" t="s">
        <v>1</v>
      </c>
      <c r="G175" s="2" t="s">
        <v>107</v>
      </c>
      <c r="H175" s="1">
        <v>2011</v>
      </c>
      <c r="I175" s="1" t="s">
        <v>4</v>
      </c>
      <c r="J175" s="1" t="s">
        <v>163</v>
      </c>
    </row>
    <row r="176" spans="1:10" ht="45" x14ac:dyDescent="0.25">
      <c r="A176" s="1" t="str">
        <f t="shared" si="4"/>
        <v>2013-03-07</v>
      </c>
      <c r="B176" s="1" t="str">
        <f>"1600"</f>
        <v>1600</v>
      </c>
      <c r="C176" s="1" t="s">
        <v>72</v>
      </c>
      <c r="D176" s="1" t="s">
        <v>223</v>
      </c>
      <c r="E176" s="1" t="s">
        <v>1</v>
      </c>
      <c r="G176" s="2" t="s">
        <v>73</v>
      </c>
      <c r="H176" s="1">
        <v>0</v>
      </c>
      <c r="I176" s="1" t="s">
        <v>74</v>
      </c>
      <c r="J176" s="1" t="s">
        <v>11</v>
      </c>
    </row>
    <row r="177" spans="1:10" ht="30" x14ac:dyDescent="0.25">
      <c r="A177" s="1" t="str">
        <f t="shared" si="4"/>
        <v>2013-03-07</v>
      </c>
      <c r="B177" s="1" t="str">
        <f>"1630"</f>
        <v>1630</v>
      </c>
      <c r="C177" s="1" t="s">
        <v>66</v>
      </c>
      <c r="D177" s="1" t="s">
        <v>232</v>
      </c>
      <c r="E177" s="1" t="s">
        <v>1</v>
      </c>
      <c r="G177" s="2" t="s">
        <v>231</v>
      </c>
      <c r="H177" s="1">
        <v>2012</v>
      </c>
      <c r="I177" s="1" t="s">
        <v>4</v>
      </c>
      <c r="J177" s="1" t="s">
        <v>11</v>
      </c>
    </row>
    <row r="178" spans="1:10" ht="45" x14ac:dyDescent="0.25">
      <c r="A178" s="1" t="str">
        <f t="shared" si="4"/>
        <v>2013-03-07</v>
      </c>
      <c r="B178" s="1" t="str">
        <f>"1700"</f>
        <v>1700</v>
      </c>
      <c r="C178" s="1" t="s">
        <v>6</v>
      </c>
      <c r="E178" s="1" t="s">
        <v>7</v>
      </c>
      <c r="F178" s="1" t="s">
        <v>8</v>
      </c>
      <c r="G178" s="2" t="s">
        <v>9</v>
      </c>
      <c r="H178" s="1">
        <v>2011</v>
      </c>
      <c r="I178" s="1" t="s">
        <v>4</v>
      </c>
      <c r="J178" s="1" t="s">
        <v>10</v>
      </c>
    </row>
    <row r="179" spans="1:10" ht="60" x14ac:dyDescent="0.25">
      <c r="A179" s="1" t="str">
        <f t="shared" si="4"/>
        <v>2013-03-07</v>
      </c>
      <c r="B179" s="1" t="str">
        <f>"1730"</f>
        <v>1730</v>
      </c>
      <c r="C179" s="1" t="s">
        <v>112</v>
      </c>
      <c r="E179" s="1" t="s">
        <v>22</v>
      </c>
      <c r="G179" s="2" t="s">
        <v>23</v>
      </c>
      <c r="H179" s="1">
        <v>2013</v>
      </c>
      <c r="I179" s="1" t="s">
        <v>4</v>
      </c>
      <c r="J179" s="1" t="s">
        <v>24</v>
      </c>
    </row>
    <row r="180" spans="1:10" ht="45" x14ac:dyDescent="0.25">
      <c r="A180" s="1" t="str">
        <f t="shared" si="4"/>
        <v>2013-03-07</v>
      </c>
      <c r="B180" s="1" t="str">
        <f>"1800"</f>
        <v>1800</v>
      </c>
      <c r="C180" s="1" t="s">
        <v>113</v>
      </c>
      <c r="E180" s="1" t="s">
        <v>1</v>
      </c>
      <c r="G180" s="2" t="s">
        <v>114</v>
      </c>
      <c r="H180" s="1">
        <v>2005</v>
      </c>
      <c r="I180" s="1" t="s">
        <v>4</v>
      </c>
      <c r="J180" s="1" t="s">
        <v>15</v>
      </c>
    </row>
    <row r="181" spans="1:10" ht="45" x14ac:dyDescent="0.25">
      <c r="A181" s="1" t="str">
        <f t="shared" si="4"/>
        <v>2013-03-07</v>
      </c>
      <c r="B181" s="1" t="str">
        <f>"1830"</f>
        <v>1830</v>
      </c>
      <c r="C181" s="1" t="s">
        <v>88</v>
      </c>
      <c r="E181" s="1" t="s">
        <v>7</v>
      </c>
      <c r="F181" s="1" t="s">
        <v>8</v>
      </c>
      <c r="G181" s="2" t="s">
        <v>90</v>
      </c>
      <c r="H181" s="1">
        <v>0</v>
      </c>
      <c r="I181" s="1" t="s">
        <v>3</v>
      </c>
      <c r="J181" s="1" t="s">
        <v>17</v>
      </c>
    </row>
    <row r="182" spans="1:10" ht="60" x14ac:dyDescent="0.25">
      <c r="A182" s="1" t="str">
        <f t="shared" si="4"/>
        <v>2013-03-07</v>
      </c>
      <c r="B182" s="1" t="str">
        <f>"1900"</f>
        <v>1900</v>
      </c>
      <c r="C182" s="1" t="s">
        <v>112</v>
      </c>
      <c r="E182" s="1" t="s">
        <v>22</v>
      </c>
      <c r="G182" s="2" t="s">
        <v>23</v>
      </c>
      <c r="H182" s="1">
        <v>2013</v>
      </c>
      <c r="I182" s="1" t="s">
        <v>4</v>
      </c>
      <c r="J182" s="1" t="s">
        <v>24</v>
      </c>
    </row>
    <row r="183" spans="1:10" ht="45" x14ac:dyDescent="0.25">
      <c r="A183" s="1" t="str">
        <f t="shared" si="4"/>
        <v>2013-03-07</v>
      </c>
      <c r="B183" s="1" t="str">
        <f>"1930"</f>
        <v>1930</v>
      </c>
      <c r="C183" s="1" t="s">
        <v>233</v>
      </c>
      <c r="E183" s="1" t="s">
        <v>1</v>
      </c>
      <c r="G183" s="2" t="s">
        <v>234</v>
      </c>
      <c r="H183" s="1">
        <v>2011</v>
      </c>
      <c r="I183" s="1" t="s">
        <v>4</v>
      </c>
      <c r="J183" s="1" t="s">
        <v>235</v>
      </c>
    </row>
    <row r="184" spans="1:10" ht="30" x14ac:dyDescent="0.25">
      <c r="A184" s="1" t="str">
        <f t="shared" si="4"/>
        <v>2013-03-07</v>
      </c>
      <c r="B184" s="1" t="str">
        <f>"2000"</f>
        <v>2000</v>
      </c>
      <c r="C184" s="1" t="s">
        <v>236</v>
      </c>
      <c r="D184" s="1" t="s">
        <v>238</v>
      </c>
      <c r="E184" s="1" t="s">
        <v>1</v>
      </c>
      <c r="G184" s="2" t="s">
        <v>237</v>
      </c>
      <c r="H184" s="1">
        <v>2011</v>
      </c>
      <c r="I184" s="1" t="s">
        <v>4</v>
      </c>
      <c r="J184" s="1" t="s">
        <v>15</v>
      </c>
    </row>
    <row r="185" spans="1:10" ht="45" x14ac:dyDescent="0.25">
      <c r="A185" s="1" t="str">
        <f t="shared" si="4"/>
        <v>2013-03-07</v>
      </c>
      <c r="B185" s="1" t="str">
        <f>"2030"</f>
        <v>2030</v>
      </c>
      <c r="C185" s="1" t="s">
        <v>239</v>
      </c>
      <c r="E185" s="1" t="s">
        <v>7</v>
      </c>
      <c r="G185" s="2" t="s">
        <v>240</v>
      </c>
      <c r="H185" s="1">
        <v>2013</v>
      </c>
      <c r="I185" s="1" t="s">
        <v>4</v>
      </c>
      <c r="J185" s="1" t="s">
        <v>24</v>
      </c>
    </row>
    <row r="186" spans="1:10" ht="45" x14ac:dyDescent="0.25">
      <c r="A186" s="1" t="str">
        <f t="shared" si="4"/>
        <v>2013-03-07</v>
      </c>
      <c r="B186" s="1" t="str">
        <f>"2130"</f>
        <v>2130</v>
      </c>
      <c r="C186" s="1" t="s">
        <v>241</v>
      </c>
      <c r="E186" s="1" t="s">
        <v>121</v>
      </c>
      <c r="F186" s="1" t="s">
        <v>242</v>
      </c>
      <c r="G186" s="2" t="s">
        <v>243</v>
      </c>
      <c r="H186" s="1">
        <v>0</v>
      </c>
      <c r="I186" s="1" t="s">
        <v>3</v>
      </c>
      <c r="J186" s="1" t="s">
        <v>17</v>
      </c>
    </row>
    <row r="187" spans="1:10" ht="45" x14ac:dyDescent="0.25">
      <c r="A187" s="1" t="str">
        <f t="shared" si="4"/>
        <v>2013-03-07</v>
      </c>
      <c r="B187" s="1" t="str">
        <f>"2200"</f>
        <v>2200</v>
      </c>
      <c r="C187" s="1" t="s">
        <v>244</v>
      </c>
      <c r="D187" s="1" t="s">
        <v>246</v>
      </c>
      <c r="E187" s="1" t="s">
        <v>121</v>
      </c>
      <c r="F187" s="1" t="s">
        <v>93</v>
      </c>
      <c r="G187" s="2" t="s">
        <v>245</v>
      </c>
      <c r="H187" s="1">
        <v>2008</v>
      </c>
      <c r="I187" s="1" t="s">
        <v>130</v>
      </c>
      <c r="J187" s="1" t="s">
        <v>15</v>
      </c>
    </row>
    <row r="188" spans="1:10" ht="45" x14ac:dyDescent="0.25">
      <c r="A188" s="1" t="str">
        <f t="shared" si="4"/>
        <v>2013-03-07</v>
      </c>
      <c r="B188" s="1" t="str">
        <f>"2230"</f>
        <v>2230</v>
      </c>
      <c r="C188" s="1" t="s">
        <v>247</v>
      </c>
      <c r="D188" s="1" t="s">
        <v>249</v>
      </c>
      <c r="E188" s="1" t="s">
        <v>7</v>
      </c>
      <c r="G188" s="2" t="s">
        <v>248</v>
      </c>
      <c r="H188" s="1">
        <v>0</v>
      </c>
      <c r="I188" s="1" t="s">
        <v>4</v>
      </c>
      <c r="J188" s="1" t="s">
        <v>11</v>
      </c>
    </row>
    <row r="189" spans="1:10" ht="60" x14ac:dyDescent="0.25">
      <c r="A189" s="1" t="str">
        <f t="shared" si="4"/>
        <v>2013-03-07</v>
      </c>
      <c r="B189" s="1" t="str">
        <f>"2300"</f>
        <v>2300</v>
      </c>
      <c r="C189" s="1" t="s">
        <v>112</v>
      </c>
      <c r="E189" s="1" t="s">
        <v>22</v>
      </c>
      <c r="G189" s="2" t="s">
        <v>23</v>
      </c>
      <c r="H189" s="1">
        <v>2013</v>
      </c>
      <c r="I189" s="1" t="s">
        <v>4</v>
      </c>
      <c r="J189" s="1" t="s">
        <v>24</v>
      </c>
    </row>
    <row r="190" spans="1:10" ht="60" x14ac:dyDescent="0.25">
      <c r="A190" s="1" t="str">
        <f t="shared" si="4"/>
        <v>2013-03-07</v>
      </c>
      <c r="B190" s="1" t="str">
        <f>"2330"</f>
        <v>2330</v>
      </c>
      <c r="C190" s="1" t="s">
        <v>54</v>
      </c>
      <c r="D190" s="1" t="s">
        <v>251</v>
      </c>
      <c r="E190" s="1" t="s">
        <v>7</v>
      </c>
      <c r="F190" s="1" t="s">
        <v>8</v>
      </c>
      <c r="G190" s="2" t="s">
        <v>250</v>
      </c>
      <c r="H190" s="1">
        <v>2011</v>
      </c>
      <c r="I190" s="1" t="s">
        <v>4</v>
      </c>
      <c r="J190" s="1" t="s">
        <v>17</v>
      </c>
    </row>
    <row r="191" spans="1:10" ht="45" x14ac:dyDescent="0.25">
      <c r="A191" s="1" t="str">
        <f t="shared" ref="A191:A232" si="5">"2013-03-08"</f>
        <v>2013-03-08</v>
      </c>
      <c r="B191" s="1" t="str">
        <f>"0000"</f>
        <v>0000</v>
      </c>
      <c r="C191" s="1" t="s">
        <v>60</v>
      </c>
      <c r="D191" s="1" t="s">
        <v>253</v>
      </c>
      <c r="E191" s="1" t="s">
        <v>7</v>
      </c>
      <c r="G191" s="2" t="s">
        <v>252</v>
      </c>
      <c r="H191" s="1">
        <v>2009</v>
      </c>
      <c r="I191" s="1" t="s">
        <v>4</v>
      </c>
      <c r="J191" s="1" t="s">
        <v>141</v>
      </c>
    </row>
    <row r="192" spans="1:10" ht="45" x14ac:dyDescent="0.25">
      <c r="A192" s="1" t="str">
        <f t="shared" si="5"/>
        <v>2013-03-08</v>
      </c>
      <c r="B192" s="1" t="str">
        <f>"0100"</f>
        <v>0100</v>
      </c>
      <c r="C192" s="1" t="s">
        <v>239</v>
      </c>
      <c r="E192" s="1" t="s">
        <v>7</v>
      </c>
      <c r="G192" s="2" t="s">
        <v>240</v>
      </c>
      <c r="H192" s="1">
        <v>2013</v>
      </c>
      <c r="I192" s="1" t="s">
        <v>4</v>
      </c>
      <c r="J192" s="1" t="s">
        <v>24</v>
      </c>
    </row>
    <row r="193" spans="1:10" x14ac:dyDescent="0.25">
      <c r="A193" s="1" t="str">
        <f t="shared" si="5"/>
        <v>2013-03-08</v>
      </c>
      <c r="B193" s="1" t="str">
        <f>"0200"</f>
        <v>0200</v>
      </c>
      <c r="C193" s="1" t="s">
        <v>25</v>
      </c>
      <c r="D193" s="1" t="s">
        <v>254</v>
      </c>
      <c r="E193" s="1" t="s">
        <v>22</v>
      </c>
      <c r="G193" s="2" t="s">
        <v>254</v>
      </c>
      <c r="H193" s="1">
        <v>2011</v>
      </c>
      <c r="I193" s="1" t="s">
        <v>4</v>
      </c>
      <c r="J193" s="1" t="s">
        <v>37</v>
      </c>
    </row>
    <row r="194" spans="1:10" ht="30" x14ac:dyDescent="0.25">
      <c r="A194" s="1" t="str">
        <f t="shared" si="5"/>
        <v>2013-03-08</v>
      </c>
      <c r="B194" s="1" t="str">
        <f>"0300"</f>
        <v>0300</v>
      </c>
      <c r="C194" s="1" t="s">
        <v>147</v>
      </c>
      <c r="D194" s="1" t="s">
        <v>312</v>
      </c>
      <c r="E194" s="1" t="s">
        <v>22</v>
      </c>
      <c r="G194" s="2" t="s">
        <v>255</v>
      </c>
      <c r="H194" s="1">
        <v>2008</v>
      </c>
      <c r="I194" s="1" t="s">
        <v>4</v>
      </c>
      <c r="J194" s="1" t="s">
        <v>141</v>
      </c>
    </row>
    <row r="195" spans="1:10" ht="45" x14ac:dyDescent="0.25">
      <c r="A195" s="1" t="str">
        <f t="shared" si="5"/>
        <v>2013-03-08</v>
      </c>
      <c r="B195" s="1" t="str">
        <f>"0400"</f>
        <v>0400</v>
      </c>
      <c r="C195" s="1" t="s">
        <v>149</v>
      </c>
      <c r="D195" s="1" t="s">
        <v>257</v>
      </c>
      <c r="E195" s="1" t="s">
        <v>22</v>
      </c>
      <c r="G195" s="2" t="s">
        <v>256</v>
      </c>
      <c r="H195" s="1">
        <v>2012</v>
      </c>
      <c r="I195" s="1" t="s">
        <v>4</v>
      </c>
      <c r="J195" s="1" t="s">
        <v>5</v>
      </c>
    </row>
    <row r="196" spans="1:10" ht="30" x14ac:dyDescent="0.25">
      <c r="A196" s="1" t="str">
        <f t="shared" si="5"/>
        <v>2013-03-08</v>
      </c>
      <c r="B196" s="1" t="str">
        <f>"0500"</f>
        <v>0500</v>
      </c>
      <c r="C196" s="1" t="s">
        <v>0</v>
      </c>
      <c r="E196" s="1" t="s">
        <v>1</v>
      </c>
      <c r="G196" s="2" t="s">
        <v>2</v>
      </c>
      <c r="H196" s="1">
        <v>2008</v>
      </c>
      <c r="I196" s="1" t="s">
        <v>4</v>
      </c>
      <c r="J196" s="1" t="s">
        <v>5</v>
      </c>
    </row>
    <row r="197" spans="1:10" ht="30" x14ac:dyDescent="0.25">
      <c r="A197" s="1" t="str">
        <f t="shared" si="5"/>
        <v>2013-03-08</v>
      </c>
      <c r="B197" s="1" t="str">
        <f>"0600"</f>
        <v>0600</v>
      </c>
      <c r="C197" s="1" t="s">
        <v>66</v>
      </c>
      <c r="D197" s="1" t="s">
        <v>232</v>
      </c>
      <c r="E197" s="1" t="s">
        <v>1</v>
      </c>
      <c r="G197" s="2" t="s">
        <v>231</v>
      </c>
      <c r="H197" s="1">
        <v>2012</v>
      </c>
      <c r="I197" s="1" t="s">
        <v>4</v>
      </c>
      <c r="J197" s="1" t="s">
        <v>11</v>
      </c>
    </row>
    <row r="198" spans="1:10" ht="45" x14ac:dyDescent="0.25">
      <c r="A198" s="1" t="str">
        <f t="shared" si="5"/>
        <v>2013-03-08</v>
      </c>
      <c r="B198" s="1" t="str">
        <f>"0630"</f>
        <v>0630</v>
      </c>
      <c r="C198" s="1" t="s">
        <v>6</v>
      </c>
      <c r="E198" s="1" t="s">
        <v>7</v>
      </c>
      <c r="F198" s="1" t="s">
        <v>8</v>
      </c>
      <c r="G198" s="2" t="s">
        <v>9</v>
      </c>
      <c r="H198" s="1">
        <v>2011</v>
      </c>
      <c r="I198" s="1" t="s">
        <v>4</v>
      </c>
      <c r="J198" s="1" t="s">
        <v>11</v>
      </c>
    </row>
    <row r="199" spans="1:10" ht="45" x14ac:dyDescent="0.25">
      <c r="A199" s="1" t="str">
        <f t="shared" si="5"/>
        <v>2013-03-08</v>
      </c>
      <c r="B199" s="1" t="str">
        <f>"0700"</f>
        <v>0700</v>
      </c>
      <c r="C199" s="1" t="s">
        <v>72</v>
      </c>
      <c r="E199" s="1" t="s">
        <v>1</v>
      </c>
      <c r="G199" s="2" t="s">
        <v>73</v>
      </c>
      <c r="H199" s="1">
        <v>0</v>
      </c>
      <c r="I199" s="1" t="s">
        <v>74</v>
      </c>
      <c r="J199" s="1" t="s">
        <v>12</v>
      </c>
    </row>
    <row r="200" spans="1:10" ht="60" x14ac:dyDescent="0.25">
      <c r="A200" s="1" t="str">
        <f t="shared" si="5"/>
        <v>2013-03-08</v>
      </c>
      <c r="B200" s="1" t="str">
        <f>"0730"</f>
        <v>0730</v>
      </c>
      <c r="C200" s="1" t="s">
        <v>75</v>
      </c>
      <c r="D200" s="1" t="s">
        <v>258</v>
      </c>
      <c r="E200" s="1" t="s">
        <v>1</v>
      </c>
      <c r="F200" s="1" t="s">
        <v>242</v>
      </c>
      <c r="G200" s="2" t="s">
        <v>76</v>
      </c>
      <c r="H200" s="1">
        <v>0</v>
      </c>
      <c r="I200" s="1" t="s">
        <v>74</v>
      </c>
      <c r="J200" s="1" t="s">
        <v>12</v>
      </c>
    </row>
    <row r="201" spans="1:10" ht="30" x14ac:dyDescent="0.25">
      <c r="A201" s="1" t="str">
        <f t="shared" si="5"/>
        <v>2013-03-08</v>
      </c>
      <c r="B201" s="1" t="str">
        <f>"0800"</f>
        <v>0800</v>
      </c>
      <c r="C201" s="1" t="s">
        <v>78</v>
      </c>
      <c r="E201" s="1" t="s">
        <v>1</v>
      </c>
      <c r="G201" s="2" t="s">
        <v>79</v>
      </c>
      <c r="H201" s="1">
        <v>2011</v>
      </c>
      <c r="I201" s="1" t="s">
        <v>4</v>
      </c>
      <c r="J201" s="1" t="s">
        <v>15</v>
      </c>
    </row>
    <row r="202" spans="1:10" ht="45" x14ac:dyDescent="0.25">
      <c r="A202" s="1" t="str">
        <f t="shared" si="5"/>
        <v>2013-03-08</v>
      </c>
      <c r="B202" s="1" t="str">
        <f>"0830"</f>
        <v>0830</v>
      </c>
      <c r="C202" s="1" t="s">
        <v>80</v>
      </c>
      <c r="E202" s="1" t="s">
        <v>1</v>
      </c>
      <c r="G202" s="2" t="s">
        <v>81</v>
      </c>
      <c r="H202" s="1">
        <v>0</v>
      </c>
      <c r="I202" s="1" t="s">
        <v>82</v>
      </c>
      <c r="J202" s="1" t="s">
        <v>83</v>
      </c>
    </row>
    <row r="203" spans="1:10" ht="45" x14ac:dyDescent="0.25">
      <c r="A203" s="1" t="str">
        <f t="shared" si="5"/>
        <v>2013-03-08</v>
      </c>
      <c r="B203" s="1" t="str">
        <f>"0845"</f>
        <v>0845</v>
      </c>
      <c r="C203" s="1" t="s">
        <v>80</v>
      </c>
      <c r="E203" s="1" t="s">
        <v>1</v>
      </c>
      <c r="G203" s="2" t="s">
        <v>81</v>
      </c>
      <c r="H203" s="1">
        <v>0</v>
      </c>
      <c r="I203" s="1" t="s">
        <v>82</v>
      </c>
      <c r="J203" s="1" t="s">
        <v>83</v>
      </c>
    </row>
    <row r="204" spans="1:10" ht="45" x14ac:dyDescent="0.25">
      <c r="A204" s="1" t="str">
        <f t="shared" si="5"/>
        <v>2013-03-08</v>
      </c>
      <c r="B204" s="1" t="str">
        <f>"0900"</f>
        <v>0900</v>
      </c>
      <c r="C204" s="1" t="s">
        <v>84</v>
      </c>
      <c r="E204" s="1" t="s">
        <v>1</v>
      </c>
      <c r="G204" s="2" t="s">
        <v>85</v>
      </c>
      <c r="H204" s="1">
        <v>2011</v>
      </c>
      <c r="I204" s="1" t="s">
        <v>4</v>
      </c>
      <c r="J204" s="1" t="s">
        <v>10</v>
      </c>
    </row>
    <row r="205" spans="1:10" ht="45" x14ac:dyDescent="0.25">
      <c r="A205" s="1" t="str">
        <f t="shared" si="5"/>
        <v>2013-03-08</v>
      </c>
      <c r="B205" s="1" t="str">
        <f>"0930"</f>
        <v>0930</v>
      </c>
      <c r="C205" s="1" t="s">
        <v>86</v>
      </c>
      <c r="E205" s="1" t="s">
        <v>1</v>
      </c>
      <c r="G205" s="2" t="s">
        <v>87</v>
      </c>
      <c r="H205" s="1">
        <v>2010</v>
      </c>
      <c r="I205" s="1" t="s">
        <v>74</v>
      </c>
      <c r="J205" s="1" t="s">
        <v>12</v>
      </c>
    </row>
    <row r="206" spans="1:10" ht="45" x14ac:dyDescent="0.25">
      <c r="A206" s="1" t="str">
        <f t="shared" si="5"/>
        <v>2013-03-08</v>
      </c>
      <c r="B206" s="1" t="str">
        <f>"1000"</f>
        <v>1000</v>
      </c>
      <c r="C206" s="1" t="s">
        <v>113</v>
      </c>
      <c r="E206" s="1" t="s">
        <v>1</v>
      </c>
      <c r="G206" s="2" t="s">
        <v>114</v>
      </c>
      <c r="H206" s="1">
        <v>2005</v>
      </c>
      <c r="I206" s="1" t="s">
        <v>4</v>
      </c>
      <c r="J206" s="1" t="s">
        <v>15</v>
      </c>
    </row>
    <row r="207" spans="1:10" ht="45" x14ac:dyDescent="0.25">
      <c r="A207" s="1" t="str">
        <f t="shared" si="5"/>
        <v>2013-03-08</v>
      </c>
      <c r="B207" s="1" t="str">
        <f>"1030"</f>
        <v>1030</v>
      </c>
      <c r="C207" s="1" t="s">
        <v>88</v>
      </c>
      <c r="E207" s="1" t="s">
        <v>7</v>
      </c>
      <c r="F207" s="1" t="s">
        <v>8</v>
      </c>
      <c r="G207" s="2" t="s">
        <v>90</v>
      </c>
      <c r="H207" s="1">
        <v>0</v>
      </c>
      <c r="I207" s="1" t="s">
        <v>3</v>
      </c>
      <c r="J207" s="1" t="s">
        <v>17</v>
      </c>
    </row>
    <row r="208" spans="1:10" ht="45" x14ac:dyDescent="0.25">
      <c r="A208" s="1" t="str">
        <f t="shared" si="5"/>
        <v>2013-03-08</v>
      </c>
      <c r="B208" s="1" t="str">
        <f>"1100"</f>
        <v>1100</v>
      </c>
      <c r="C208" s="1" t="s">
        <v>233</v>
      </c>
      <c r="E208" s="1" t="s">
        <v>1</v>
      </c>
      <c r="G208" s="2" t="s">
        <v>234</v>
      </c>
      <c r="H208" s="1">
        <v>2011</v>
      </c>
      <c r="I208" s="1" t="s">
        <v>4</v>
      </c>
      <c r="J208" s="1" t="s">
        <v>235</v>
      </c>
    </row>
    <row r="209" spans="1:10" ht="30" x14ac:dyDescent="0.25">
      <c r="A209" s="1" t="str">
        <f t="shared" si="5"/>
        <v>2013-03-08</v>
      </c>
      <c r="B209" s="1" t="str">
        <f>"1130"</f>
        <v>1130</v>
      </c>
      <c r="C209" s="1" t="s">
        <v>236</v>
      </c>
      <c r="D209" s="1" t="s">
        <v>238</v>
      </c>
      <c r="E209" s="1" t="s">
        <v>1</v>
      </c>
      <c r="G209" s="2" t="s">
        <v>237</v>
      </c>
      <c r="H209" s="1">
        <v>2011</v>
      </c>
      <c r="I209" s="1" t="s">
        <v>4</v>
      </c>
      <c r="J209" s="1" t="s">
        <v>15</v>
      </c>
    </row>
    <row r="210" spans="1:10" ht="45" x14ac:dyDescent="0.25">
      <c r="A210" s="1" t="str">
        <f t="shared" si="5"/>
        <v>2013-03-08</v>
      </c>
      <c r="B210" s="1" t="str">
        <f>"1200"</f>
        <v>1200</v>
      </c>
      <c r="C210" s="1" t="s">
        <v>239</v>
      </c>
      <c r="E210" s="1" t="s">
        <v>7</v>
      </c>
      <c r="G210" s="2" t="s">
        <v>240</v>
      </c>
      <c r="H210" s="1">
        <v>2013</v>
      </c>
      <c r="I210" s="1" t="s">
        <v>4</v>
      </c>
      <c r="J210" s="1" t="s">
        <v>24</v>
      </c>
    </row>
    <row r="211" spans="1:10" ht="45" x14ac:dyDescent="0.25">
      <c r="A211" s="1" t="str">
        <f t="shared" si="5"/>
        <v>2013-03-08</v>
      </c>
      <c r="B211" s="1" t="str">
        <f>"1300"</f>
        <v>1300</v>
      </c>
      <c r="C211" s="1" t="s">
        <v>241</v>
      </c>
      <c r="E211" s="1" t="s">
        <v>121</v>
      </c>
      <c r="F211" s="1" t="s">
        <v>242</v>
      </c>
      <c r="G211" s="2" t="s">
        <v>243</v>
      </c>
      <c r="H211" s="1">
        <v>0</v>
      </c>
      <c r="I211" s="1" t="s">
        <v>3</v>
      </c>
      <c r="J211" s="1" t="s">
        <v>17</v>
      </c>
    </row>
    <row r="212" spans="1:10" ht="30" x14ac:dyDescent="0.25">
      <c r="A212" s="1" t="str">
        <f t="shared" si="5"/>
        <v>2013-03-08</v>
      </c>
      <c r="B212" s="1" t="str">
        <f>"1330"</f>
        <v>1330</v>
      </c>
      <c r="C212" s="1" t="s">
        <v>203</v>
      </c>
      <c r="D212" s="1" t="s">
        <v>260</v>
      </c>
      <c r="E212" s="1" t="s">
        <v>1</v>
      </c>
      <c r="G212" s="2" t="s">
        <v>259</v>
      </c>
      <c r="H212" s="1">
        <v>2000</v>
      </c>
      <c r="I212" s="1" t="s">
        <v>4</v>
      </c>
      <c r="J212" s="1" t="s">
        <v>153</v>
      </c>
    </row>
    <row r="213" spans="1:10" ht="45" x14ac:dyDescent="0.25">
      <c r="A213" s="1" t="str">
        <f t="shared" si="5"/>
        <v>2013-03-08</v>
      </c>
      <c r="B213" s="1" t="str">
        <f>"1400"</f>
        <v>1400</v>
      </c>
      <c r="C213" s="1" t="s">
        <v>247</v>
      </c>
      <c r="D213" s="1" t="s">
        <v>249</v>
      </c>
      <c r="E213" s="1" t="s">
        <v>7</v>
      </c>
      <c r="G213" s="2" t="s">
        <v>248</v>
      </c>
      <c r="H213" s="1">
        <v>0</v>
      </c>
      <c r="I213" s="1" t="s">
        <v>4</v>
      </c>
      <c r="J213" s="1" t="s">
        <v>11</v>
      </c>
    </row>
    <row r="214" spans="1:10" ht="45" x14ac:dyDescent="0.25">
      <c r="A214" s="1" t="str">
        <f t="shared" si="5"/>
        <v>2013-03-08</v>
      </c>
      <c r="B214" s="1" t="str">
        <f>"1430"</f>
        <v>1430</v>
      </c>
      <c r="C214" s="1" t="s">
        <v>86</v>
      </c>
      <c r="E214" s="1" t="s">
        <v>1</v>
      </c>
      <c r="G214" s="2" t="s">
        <v>87</v>
      </c>
      <c r="H214" s="1">
        <v>2010</v>
      </c>
      <c r="I214" s="1" t="s">
        <v>74</v>
      </c>
      <c r="J214" s="1" t="s">
        <v>12</v>
      </c>
    </row>
    <row r="215" spans="1:10" ht="30" x14ac:dyDescent="0.25">
      <c r="A215" s="1" t="str">
        <f t="shared" si="5"/>
        <v>2013-03-08</v>
      </c>
      <c r="B215" s="1" t="str">
        <f>"1500"</f>
        <v>1500</v>
      </c>
      <c r="C215" s="1" t="s">
        <v>78</v>
      </c>
      <c r="E215" s="1" t="s">
        <v>1</v>
      </c>
      <c r="G215" s="2" t="s">
        <v>79</v>
      </c>
      <c r="H215" s="1">
        <v>2011</v>
      </c>
      <c r="I215" s="1" t="s">
        <v>4</v>
      </c>
      <c r="J215" s="1" t="s">
        <v>15</v>
      </c>
    </row>
    <row r="216" spans="1:10" ht="45" x14ac:dyDescent="0.25">
      <c r="A216" s="1" t="str">
        <f t="shared" si="5"/>
        <v>2013-03-08</v>
      </c>
      <c r="B216" s="1" t="str">
        <f>"1530"</f>
        <v>1530</v>
      </c>
      <c r="C216" s="1" t="s">
        <v>98</v>
      </c>
      <c r="D216" s="1" t="s">
        <v>261</v>
      </c>
      <c r="E216" s="1" t="s">
        <v>1</v>
      </c>
      <c r="G216" s="2" t="s">
        <v>99</v>
      </c>
      <c r="H216" s="1">
        <v>2002</v>
      </c>
      <c r="I216" s="1" t="s">
        <v>74</v>
      </c>
      <c r="J216" s="1" t="s">
        <v>83</v>
      </c>
    </row>
    <row r="217" spans="1:10" ht="60" x14ac:dyDescent="0.25">
      <c r="A217" s="1" t="str">
        <f t="shared" si="5"/>
        <v>2013-03-08</v>
      </c>
      <c r="B217" s="1" t="str">
        <f>"1545"</f>
        <v>1545</v>
      </c>
      <c r="C217" s="1" t="s">
        <v>102</v>
      </c>
      <c r="D217" s="1" t="s">
        <v>263</v>
      </c>
      <c r="E217" s="1" t="s">
        <v>1</v>
      </c>
      <c r="G217" s="2" t="s">
        <v>262</v>
      </c>
      <c r="H217" s="1">
        <v>1995</v>
      </c>
      <c r="I217" s="1" t="s">
        <v>4</v>
      </c>
      <c r="J217" s="1" t="s">
        <v>105</v>
      </c>
    </row>
    <row r="218" spans="1:10" ht="30" x14ac:dyDescent="0.25">
      <c r="A218" s="1" t="str">
        <f t="shared" si="5"/>
        <v>2013-03-08</v>
      </c>
      <c r="B218" s="1" t="str">
        <f>"1555"</f>
        <v>1555</v>
      </c>
      <c r="C218" s="1" t="s">
        <v>106</v>
      </c>
      <c r="D218" s="1" t="s">
        <v>264</v>
      </c>
      <c r="E218" s="1" t="s">
        <v>1</v>
      </c>
      <c r="G218" s="2" t="s">
        <v>107</v>
      </c>
      <c r="H218" s="1">
        <v>2011</v>
      </c>
      <c r="I218" s="1" t="s">
        <v>4</v>
      </c>
      <c r="J218" s="1" t="s">
        <v>163</v>
      </c>
    </row>
    <row r="219" spans="1:10" ht="45" x14ac:dyDescent="0.25">
      <c r="A219" s="1" t="str">
        <f t="shared" si="5"/>
        <v>2013-03-08</v>
      </c>
      <c r="B219" s="1" t="str">
        <f>"1600"</f>
        <v>1600</v>
      </c>
      <c r="C219" s="1" t="s">
        <v>72</v>
      </c>
      <c r="E219" s="1" t="s">
        <v>1</v>
      </c>
      <c r="G219" s="2" t="s">
        <v>73</v>
      </c>
      <c r="H219" s="1">
        <v>0</v>
      </c>
      <c r="I219" s="1" t="s">
        <v>74</v>
      </c>
      <c r="J219" s="1" t="s">
        <v>12</v>
      </c>
    </row>
    <row r="220" spans="1:10" ht="45" x14ac:dyDescent="0.25">
      <c r="A220" s="1" t="str">
        <f t="shared" si="5"/>
        <v>2013-03-08</v>
      </c>
      <c r="B220" s="1" t="str">
        <f>"1630"</f>
        <v>1630</v>
      </c>
      <c r="C220" s="1" t="s">
        <v>66</v>
      </c>
      <c r="D220" s="1" t="s">
        <v>266</v>
      </c>
      <c r="E220" s="1" t="s">
        <v>1</v>
      </c>
      <c r="G220" s="2" t="s">
        <v>265</v>
      </c>
      <c r="H220" s="1">
        <v>2012</v>
      </c>
      <c r="I220" s="1" t="s">
        <v>4</v>
      </c>
      <c r="J220" s="1" t="s">
        <v>11</v>
      </c>
    </row>
    <row r="221" spans="1:10" ht="45" x14ac:dyDescent="0.25">
      <c r="A221" s="1" t="str">
        <f t="shared" si="5"/>
        <v>2013-03-08</v>
      </c>
      <c r="B221" s="1" t="str">
        <f>"1700"</f>
        <v>1700</v>
      </c>
      <c r="C221" s="1" t="s">
        <v>6</v>
      </c>
      <c r="E221" s="1" t="s">
        <v>7</v>
      </c>
      <c r="F221" s="1" t="s">
        <v>8</v>
      </c>
      <c r="G221" s="2" t="s">
        <v>9</v>
      </c>
      <c r="H221" s="1">
        <v>2011</v>
      </c>
      <c r="I221" s="1" t="s">
        <v>4</v>
      </c>
      <c r="J221" s="1" t="s">
        <v>11</v>
      </c>
    </row>
    <row r="222" spans="1:10" ht="60" x14ac:dyDescent="0.25">
      <c r="A222" s="1" t="str">
        <f t="shared" si="5"/>
        <v>2013-03-08</v>
      </c>
      <c r="B222" s="1" t="str">
        <f>"1730"</f>
        <v>1730</v>
      </c>
      <c r="C222" s="1" t="s">
        <v>112</v>
      </c>
      <c r="E222" s="1" t="s">
        <v>22</v>
      </c>
      <c r="G222" s="2" t="s">
        <v>23</v>
      </c>
      <c r="H222" s="1">
        <v>2013</v>
      </c>
      <c r="I222" s="1" t="s">
        <v>4</v>
      </c>
      <c r="J222" s="1" t="s">
        <v>24</v>
      </c>
    </row>
    <row r="223" spans="1:10" ht="45" x14ac:dyDescent="0.25">
      <c r="A223" s="1" t="str">
        <f t="shared" si="5"/>
        <v>2013-03-08</v>
      </c>
      <c r="B223" s="1" t="str">
        <f>"1800"</f>
        <v>1800</v>
      </c>
      <c r="C223" s="1" t="s">
        <v>38</v>
      </c>
      <c r="E223" s="1" t="s">
        <v>22</v>
      </c>
      <c r="G223" s="2" t="s">
        <v>39</v>
      </c>
      <c r="H223" s="1">
        <v>2013</v>
      </c>
      <c r="I223" s="1" t="s">
        <v>4</v>
      </c>
      <c r="J223" s="1" t="s">
        <v>10</v>
      </c>
    </row>
    <row r="224" spans="1:10" ht="45" x14ac:dyDescent="0.25">
      <c r="A224" s="1" t="str">
        <f t="shared" si="5"/>
        <v>2013-03-08</v>
      </c>
      <c r="B224" s="1" t="str">
        <f>"1830"</f>
        <v>1830</v>
      </c>
      <c r="C224" s="1" t="s">
        <v>88</v>
      </c>
      <c r="E224" s="1" t="s">
        <v>1</v>
      </c>
      <c r="G224" s="2" t="s">
        <v>90</v>
      </c>
      <c r="H224" s="1">
        <v>0</v>
      </c>
      <c r="I224" s="1" t="s">
        <v>3</v>
      </c>
      <c r="J224" s="1" t="s">
        <v>15</v>
      </c>
    </row>
    <row r="225" spans="1:10" ht="60" x14ac:dyDescent="0.25">
      <c r="A225" s="1" t="str">
        <f t="shared" si="5"/>
        <v>2013-03-08</v>
      </c>
      <c r="B225" s="1" t="str">
        <f>"1900"</f>
        <v>1900</v>
      </c>
      <c r="C225" s="1" t="s">
        <v>112</v>
      </c>
      <c r="E225" s="1" t="s">
        <v>22</v>
      </c>
      <c r="G225" s="2" t="s">
        <v>23</v>
      </c>
      <c r="H225" s="1">
        <v>2013</v>
      </c>
      <c r="I225" s="1" t="s">
        <v>4</v>
      </c>
      <c r="J225" s="1" t="s">
        <v>24</v>
      </c>
    </row>
    <row r="226" spans="1:10" ht="45" x14ac:dyDescent="0.25">
      <c r="A226" s="1" t="str">
        <f t="shared" si="5"/>
        <v>2013-03-08</v>
      </c>
      <c r="B226" s="1" t="str">
        <f>"1930"</f>
        <v>1930</v>
      </c>
      <c r="C226" s="1" t="s">
        <v>38</v>
      </c>
      <c r="E226" s="1" t="s">
        <v>22</v>
      </c>
      <c r="G226" s="2" t="s">
        <v>39</v>
      </c>
      <c r="H226" s="1">
        <v>2013</v>
      </c>
      <c r="I226" s="1" t="s">
        <v>4</v>
      </c>
      <c r="J226" s="1" t="s">
        <v>10</v>
      </c>
    </row>
    <row r="227" spans="1:10" ht="45" x14ac:dyDescent="0.25">
      <c r="A227" s="1" t="str">
        <f t="shared" si="5"/>
        <v>2013-03-08</v>
      </c>
      <c r="B227" s="1" t="str">
        <f>"2000"</f>
        <v>2000</v>
      </c>
      <c r="C227" s="1" t="s">
        <v>69</v>
      </c>
      <c r="E227" s="1" t="s">
        <v>1</v>
      </c>
      <c r="G227" s="2" t="s">
        <v>70</v>
      </c>
      <c r="H227" s="1">
        <v>0</v>
      </c>
      <c r="I227" s="1" t="s">
        <v>4</v>
      </c>
      <c r="J227" s="1" t="s">
        <v>15</v>
      </c>
    </row>
    <row r="228" spans="1:10" x14ac:dyDescent="0.25">
      <c r="A228" s="1" t="str">
        <f t="shared" si="5"/>
        <v>2013-03-08</v>
      </c>
      <c r="B228" s="1" t="str">
        <f>"2030"</f>
        <v>2030</v>
      </c>
      <c r="C228" s="1" t="s">
        <v>267</v>
      </c>
      <c r="E228" s="1" t="s">
        <v>7</v>
      </c>
      <c r="F228" s="1" t="s">
        <v>268</v>
      </c>
      <c r="G228" s="2" t="s">
        <v>3</v>
      </c>
      <c r="H228" s="1">
        <v>0</v>
      </c>
      <c r="I228" s="1" t="s">
        <v>74</v>
      </c>
      <c r="J228" s="1" t="s">
        <v>10</v>
      </c>
    </row>
    <row r="229" spans="1:10" ht="45" x14ac:dyDescent="0.25">
      <c r="A229" s="1" t="str">
        <f t="shared" si="5"/>
        <v>2013-03-08</v>
      </c>
      <c r="B229" s="1" t="str">
        <f>"2100"</f>
        <v>2100</v>
      </c>
      <c r="C229" s="1" t="s">
        <v>206</v>
      </c>
      <c r="E229" s="1" t="s">
        <v>7</v>
      </c>
      <c r="F229" s="1" t="s">
        <v>207</v>
      </c>
      <c r="G229" s="2" t="s">
        <v>208</v>
      </c>
      <c r="H229" s="1">
        <v>2008</v>
      </c>
      <c r="I229" s="1" t="s">
        <v>4</v>
      </c>
      <c r="J229" s="1" t="s">
        <v>209</v>
      </c>
    </row>
    <row r="230" spans="1:10" ht="60" x14ac:dyDescent="0.25">
      <c r="A230" s="1" t="str">
        <f t="shared" si="5"/>
        <v>2013-03-08</v>
      </c>
      <c r="B230" s="1" t="str">
        <f>"2200"</f>
        <v>2200</v>
      </c>
      <c r="C230" s="1" t="s">
        <v>120</v>
      </c>
      <c r="E230" s="1" t="s">
        <v>121</v>
      </c>
      <c r="F230" s="1" t="s">
        <v>8</v>
      </c>
      <c r="G230" s="2" t="s">
        <v>122</v>
      </c>
      <c r="H230" s="1">
        <v>2005</v>
      </c>
      <c r="I230" s="1" t="s">
        <v>46</v>
      </c>
      <c r="J230" s="1" t="s">
        <v>123</v>
      </c>
    </row>
    <row r="231" spans="1:10" ht="60" x14ac:dyDescent="0.25">
      <c r="A231" s="1" t="str">
        <f t="shared" si="5"/>
        <v>2013-03-08</v>
      </c>
      <c r="B231" s="1" t="str">
        <f>"2300"</f>
        <v>2300</v>
      </c>
      <c r="C231" s="1" t="s">
        <v>112</v>
      </c>
      <c r="E231" s="1" t="s">
        <v>22</v>
      </c>
      <c r="G231" s="2" t="s">
        <v>23</v>
      </c>
      <c r="H231" s="1">
        <v>2013</v>
      </c>
      <c r="I231" s="1" t="s">
        <v>4</v>
      </c>
      <c r="J231" s="1" t="s">
        <v>24</v>
      </c>
    </row>
    <row r="232" spans="1:10" ht="30" x14ac:dyDescent="0.25">
      <c r="A232" s="1" t="str">
        <f t="shared" si="5"/>
        <v>2013-03-08</v>
      </c>
      <c r="B232" s="1" t="str">
        <f>"2330"</f>
        <v>2330</v>
      </c>
      <c r="C232" s="1" t="s">
        <v>269</v>
      </c>
      <c r="E232" s="1" t="s">
        <v>7</v>
      </c>
      <c r="F232" s="1" t="s">
        <v>8</v>
      </c>
      <c r="G232" s="2" t="s">
        <v>270</v>
      </c>
      <c r="H232" s="1">
        <v>2011</v>
      </c>
      <c r="I232" s="1" t="s">
        <v>130</v>
      </c>
      <c r="J232" s="1" t="s">
        <v>153</v>
      </c>
    </row>
    <row r="233" spans="1:10" ht="45" x14ac:dyDescent="0.25">
      <c r="A233" s="1" t="str">
        <f t="shared" ref="A233:A263" si="6">"2013-03-09"</f>
        <v>2013-03-09</v>
      </c>
      <c r="B233" s="1" t="str">
        <f>"0000"</f>
        <v>0000</v>
      </c>
      <c r="C233" s="1" t="s">
        <v>57</v>
      </c>
      <c r="E233" s="1" t="s">
        <v>7</v>
      </c>
      <c r="G233" s="2" t="s">
        <v>58</v>
      </c>
      <c r="H233" s="1">
        <v>2012</v>
      </c>
      <c r="I233" s="1" t="s">
        <v>4</v>
      </c>
      <c r="J233" s="1" t="s">
        <v>59</v>
      </c>
    </row>
    <row r="234" spans="1:10" ht="30" x14ac:dyDescent="0.25">
      <c r="A234" s="1" t="str">
        <f t="shared" si="6"/>
        <v>2013-03-09</v>
      </c>
      <c r="B234" s="1" t="str">
        <f>"0100"</f>
        <v>0100</v>
      </c>
      <c r="C234" s="1" t="s">
        <v>60</v>
      </c>
      <c r="E234" s="1" t="s">
        <v>1</v>
      </c>
      <c r="G234" s="2" t="s">
        <v>271</v>
      </c>
      <c r="H234" s="1">
        <v>2009</v>
      </c>
      <c r="I234" s="1" t="s">
        <v>4</v>
      </c>
      <c r="J234" s="1" t="s">
        <v>272</v>
      </c>
    </row>
    <row r="235" spans="1:10" ht="30" x14ac:dyDescent="0.25">
      <c r="A235" s="1" t="str">
        <f t="shared" si="6"/>
        <v>2013-03-09</v>
      </c>
      <c r="B235" s="1" t="str">
        <f>"0400"</f>
        <v>0400</v>
      </c>
      <c r="C235" s="1" t="s">
        <v>63</v>
      </c>
      <c r="D235" s="1" t="s">
        <v>275</v>
      </c>
      <c r="E235" s="1" t="s">
        <v>7</v>
      </c>
      <c r="F235" s="1" t="s">
        <v>273</v>
      </c>
      <c r="G235" s="2" t="s">
        <v>274</v>
      </c>
      <c r="H235" s="1">
        <v>2009</v>
      </c>
      <c r="I235" s="1" t="s">
        <v>4</v>
      </c>
      <c r="J235" s="1" t="s">
        <v>37</v>
      </c>
    </row>
    <row r="236" spans="1:10" ht="30" x14ac:dyDescent="0.25">
      <c r="A236" s="1" t="str">
        <f t="shared" si="6"/>
        <v>2013-03-09</v>
      </c>
      <c r="B236" s="1" t="str">
        <f>"0500"</f>
        <v>0500</v>
      </c>
      <c r="C236" s="1" t="s">
        <v>0</v>
      </c>
      <c r="E236" s="1" t="s">
        <v>1</v>
      </c>
      <c r="F236" s="1" t="s">
        <v>8</v>
      </c>
      <c r="G236" s="2" t="s">
        <v>2</v>
      </c>
      <c r="H236" s="1">
        <v>2008</v>
      </c>
      <c r="I236" s="1" t="s">
        <v>4</v>
      </c>
      <c r="J236" s="1" t="s">
        <v>5</v>
      </c>
    </row>
    <row r="237" spans="1:10" ht="45" x14ac:dyDescent="0.25">
      <c r="A237" s="1" t="str">
        <f t="shared" si="6"/>
        <v>2013-03-09</v>
      </c>
      <c r="B237" s="1" t="str">
        <f>"0600"</f>
        <v>0600</v>
      </c>
      <c r="C237" s="1" t="s">
        <v>66</v>
      </c>
      <c r="D237" s="1" t="s">
        <v>199</v>
      </c>
      <c r="E237" s="1" t="s">
        <v>1</v>
      </c>
      <c r="G237" s="2" t="s">
        <v>198</v>
      </c>
      <c r="H237" s="1">
        <v>2012</v>
      </c>
      <c r="I237" s="1" t="s">
        <v>4</v>
      </c>
      <c r="J237" s="1" t="s">
        <v>10</v>
      </c>
    </row>
    <row r="238" spans="1:10" ht="30" x14ac:dyDescent="0.25">
      <c r="A238" s="1" t="str">
        <f t="shared" si="6"/>
        <v>2013-03-09</v>
      </c>
      <c r="B238" s="1" t="str">
        <f>"0630"</f>
        <v>0630</v>
      </c>
      <c r="C238" s="1" t="s">
        <v>66</v>
      </c>
      <c r="D238" s="1" t="s">
        <v>232</v>
      </c>
      <c r="E238" s="1" t="s">
        <v>1</v>
      </c>
      <c r="G238" s="2" t="s">
        <v>231</v>
      </c>
      <c r="H238" s="1">
        <v>2012</v>
      </c>
      <c r="I238" s="1" t="s">
        <v>4</v>
      </c>
      <c r="J238" s="1" t="s">
        <v>11</v>
      </c>
    </row>
    <row r="239" spans="1:10" ht="45" x14ac:dyDescent="0.25">
      <c r="A239" s="1" t="str">
        <f t="shared" si="6"/>
        <v>2013-03-09</v>
      </c>
      <c r="B239" s="1" t="str">
        <f>"0700"</f>
        <v>0700</v>
      </c>
      <c r="C239" s="1" t="s">
        <v>66</v>
      </c>
      <c r="D239" s="1" t="s">
        <v>266</v>
      </c>
      <c r="E239" s="1" t="s">
        <v>1</v>
      </c>
      <c r="G239" s="2" t="s">
        <v>265</v>
      </c>
      <c r="H239" s="1">
        <v>2012</v>
      </c>
      <c r="I239" s="1" t="s">
        <v>4</v>
      </c>
      <c r="J239" s="1" t="s">
        <v>11</v>
      </c>
    </row>
    <row r="240" spans="1:10" ht="45" x14ac:dyDescent="0.25">
      <c r="A240" s="1" t="str">
        <f t="shared" si="6"/>
        <v>2013-03-09</v>
      </c>
      <c r="B240" s="1" t="str">
        <f>"0730"</f>
        <v>0730</v>
      </c>
      <c r="C240" s="1" t="s">
        <v>66</v>
      </c>
      <c r="D240" s="1" t="s">
        <v>277</v>
      </c>
      <c r="E240" s="1" t="s">
        <v>1</v>
      </c>
      <c r="G240" s="2" t="s">
        <v>276</v>
      </c>
      <c r="H240" s="1">
        <v>2012</v>
      </c>
      <c r="I240" s="1" t="s">
        <v>4</v>
      </c>
      <c r="J240" s="1" t="s">
        <v>11</v>
      </c>
    </row>
    <row r="241" spans="1:10" ht="45" x14ac:dyDescent="0.25">
      <c r="A241" s="1" t="str">
        <f t="shared" si="6"/>
        <v>2013-03-09</v>
      </c>
      <c r="B241" s="1" t="str">
        <f>"0800"</f>
        <v>0800</v>
      </c>
      <c r="C241" s="1" t="s">
        <v>66</v>
      </c>
      <c r="D241" s="1" t="s">
        <v>279</v>
      </c>
      <c r="E241" s="1" t="s">
        <v>1</v>
      </c>
      <c r="G241" s="2" t="s">
        <v>278</v>
      </c>
      <c r="H241" s="1">
        <v>2012</v>
      </c>
      <c r="I241" s="1" t="s">
        <v>4</v>
      </c>
      <c r="J241" s="1" t="s">
        <v>11</v>
      </c>
    </row>
    <row r="242" spans="1:10" ht="30" x14ac:dyDescent="0.25">
      <c r="A242" s="1" t="str">
        <f t="shared" si="6"/>
        <v>2013-03-09</v>
      </c>
      <c r="B242" s="1" t="str">
        <f>"0830"</f>
        <v>0830</v>
      </c>
      <c r="C242" s="1" t="s">
        <v>78</v>
      </c>
      <c r="E242" s="1" t="s">
        <v>1</v>
      </c>
      <c r="G242" s="2" t="s">
        <v>79</v>
      </c>
      <c r="H242" s="1">
        <v>2011</v>
      </c>
      <c r="I242" s="1" t="s">
        <v>4</v>
      </c>
      <c r="J242" s="1" t="s">
        <v>15</v>
      </c>
    </row>
    <row r="243" spans="1:10" ht="30" x14ac:dyDescent="0.25">
      <c r="A243" s="1" t="str">
        <f t="shared" si="6"/>
        <v>2013-03-09</v>
      </c>
      <c r="B243" s="1" t="str">
        <f>"0900"</f>
        <v>0900</v>
      </c>
      <c r="C243" s="1" t="s">
        <v>78</v>
      </c>
      <c r="E243" s="1" t="s">
        <v>1</v>
      </c>
      <c r="G243" s="2" t="s">
        <v>79</v>
      </c>
      <c r="H243" s="1">
        <v>2011</v>
      </c>
      <c r="I243" s="1" t="s">
        <v>4</v>
      </c>
      <c r="J243" s="1" t="s">
        <v>15</v>
      </c>
    </row>
    <row r="244" spans="1:10" ht="30" x14ac:dyDescent="0.25">
      <c r="A244" s="1" t="str">
        <f t="shared" si="6"/>
        <v>2013-03-09</v>
      </c>
      <c r="B244" s="1" t="str">
        <f>"0930"</f>
        <v>0930</v>
      </c>
      <c r="C244" s="1" t="s">
        <v>78</v>
      </c>
      <c r="E244" s="1" t="s">
        <v>1</v>
      </c>
      <c r="G244" s="2" t="s">
        <v>79</v>
      </c>
      <c r="H244" s="1">
        <v>2011</v>
      </c>
      <c r="I244" s="1" t="s">
        <v>4</v>
      </c>
      <c r="J244" s="1" t="s">
        <v>15</v>
      </c>
    </row>
    <row r="245" spans="1:10" ht="45" x14ac:dyDescent="0.25">
      <c r="A245" s="1" t="str">
        <f t="shared" si="6"/>
        <v>2013-03-09</v>
      </c>
      <c r="B245" s="1" t="str">
        <f>"1000"</f>
        <v>1000</v>
      </c>
      <c r="C245" s="1" t="s">
        <v>280</v>
      </c>
      <c r="E245" s="1" t="s">
        <v>7</v>
      </c>
      <c r="G245" s="2" t="s">
        <v>281</v>
      </c>
      <c r="H245" s="1">
        <v>2004</v>
      </c>
      <c r="I245" s="1" t="s">
        <v>4</v>
      </c>
      <c r="J245" s="1" t="s">
        <v>49</v>
      </c>
    </row>
    <row r="246" spans="1:10" ht="45" x14ac:dyDescent="0.25">
      <c r="A246" s="1" t="str">
        <f t="shared" si="6"/>
        <v>2013-03-09</v>
      </c>
      <c r="B246" s="1" t="str">
        <f>"1100"</f>
        <v>1100</v>
      </c>
      <c r="C246" s="1" t="s">
        <v>282</v>
      </c>
      <c r="E246" s="1" t="s">
        <v>1</v>
      </c>
      <c r="G246" s="2" t="s">
        <v>283</v>
      </c>
      <c r="H246" s="1">
        <v>1988</v>
      </c>
      <c r="I246" s="1" t="s">
        <v>4</v>
      </c>
      <c r="J246" s="1" t="s">
        <v>37</v>
      </c>
    </row>
    <row r="247" spans="1:10" ht="60" x14ac:dyDescent="0.25">
      <c r="A247" s="1" t="str">
        <f t="shared" si="6"/>
        <v>2013-03-09</v>
      </c>
      <c r="B247" s="1" t="str">
        <f>"1200"</f>
        <v>1200</v>
      </c>
      <c r="C247" s="1" t="s">
        <v>21</v>
      </c>
      <c r="E247" s="1" t="s">
        <v>22</v>
      </c>
      <c r="G247" s="2" t="s">
        <v>23</v>
      </c>
      <c r="H247" s="1">
        <v>2013</v>
      </c>
      <c r="I247" s="1" t="s">
        <v>4</v>
      </c>
      <c r="J247" s="1" t="s">
        <v>24</v>
      </c>
    </row>
    <row r="248" spans="1:10" ht="45" x14ac:dyDescent="0.25">
      <c r="A248" s="1" t="str">
        <f t="shared" si="6"/>
        <v>2013-03-09</v>
      </c>
      <c r="B248" s="1" t="str">
        <f>"1230"</f>
        <v>1230</v>
      </c>
      <c r="C248" s="1" t="s">
        <v>284</v>
      </c>
      <c r="E248" s="1" t="s">
        <v>1</v>
      </c>
      <c r="G248" s="2" t="s">
        <v>285</v>
      </c>
      <c r="H248" s="1">
        <v>1999</v>
      </c>
      <c r="I248" s="1" t="s">
        <v>4</v>
      </c>
      <c r="J248" s="1" t="s">
        <v>49</v>
      </c>
    </row>
    <row r="249" spans="1:10" ht="45" x14ac:dyDescent="0.25">
      <c r="A249" s="1" t="str">
        <f t="shared" si="6"/>
        <v>2013-03-09</v>
      </c>
      <c r="B249" s="1" t="str">
        <f>"1330"</f>
        <v>1330</v>
      </c>
      <c r="C249" s="1" t="s">
        <v>174</v>
      </c>
      <c r="D249" s="1" t="s">
        <v>176</v>
      </c>
      <c r="E249" s="1" t="s">
        <v>7</v>
      </c>
      <c r="G249" s="2" t="s">
        <v>175</v>
      </c>
      <c r="H249" s="1">
        <v>0</v>
      </c>
      <c r="I249" s="1" t="s">
        <v>4</v>
      </c>
      <c r="J249" s="1" t="s">
        <v>177</v>
      </c>
    </row>
    <row r="250" spans="1:10" ht="30" x14ac:dyDescent="0.25">
      <c r="A250" s="1" t="str">
        <f t="shared" si="6"/>
        <v>2013-03-09</v>
      </c>
      <c r="B250" s="1" t="str">
        <f>"1430"</f>
        <v>1430</v>
      </c>
      <c r="C250" s="1" t="s">
        <v>166</v>
      </c>
      <c r="E250" s="1" t="s">
        <v>22</v>
      </c>
      <c r="G250" s="2" t="s">
        <v>167</v>
      </c>
      <c r="H250" s="1">
        <v>2012</v>
      </c>
      <c r="I250" s="1" t="s">
        <v>130</v>
      </c>
      <c r="J250" s="1" t="s">
        <v>15</v>
      </c>
    </row>
    <row r="251" spans="1:10" ht="45" x14ac:dyDescent="0.25">
      <c r="A251" s="1" t="str">
        <f t="shared" si="6"/>
        <v>2013-03-09</v>
      </c>
      <c r="B251" s="1" t="str">
        <f>"1500"</f>
        <v>1500</v>
      </c>
      <c r="C251" s="1" t="s">
        <v>171</v>
      </c>
      <c r="D251" s="1" t="s">
        <v>287</v>
      </c>
      <c r="E251" s="1" t="s">
        <v>1</v>
      </c>
      <c r="G251" s="2" t="s">
        <v>286</v>
      </c>
      <c r="H251" s="1">
        <v>2004</v>
      </c>
      <c r="I251" s="1" t="s">
        <v>4</v>
      </c>
      <c r="J251" s="1" t="s">
        <v>71</v>
      </c>
    </row>
    <row r="252" spans="1:10" ht="60" x14ac:dyDescent="0.25">
      <c r="A252" s="1" t="str">
        <f t="shared" si="6"/>
        <v>2013-03-09</v>
      </c>
      <c r="B252" s="1" t="str">
        <f>"1530"</f>
        <v>1530</v>
      </c>
      <c r="C252" s="1" t="s">
        <v>13</v>
      </c>
      <c r="E252" s="1" t="s">
        <v>1</v>
      </c>
      <c r="G252" s="2" t="s">
        <v>288</v>
      </c>
      <c r="H252" s="1">
        <v>2010</v>
      </c>
      <c r="I252" s="1" t="s">
        <v>4</v>
      </c>
      <c r="J252" s="1" t="s">
        <v>17</v>
      </c>
    </row>
    <row r="253" spans="1:10" ht="30" x14ac:dyDescent="0.25">
      <c r="A253" s="1" t="str">
        <f t="shared" si="6"/>
        <v>2013-03-09</v>
      </c>
      <c r="B253" s="1" t="str">
        <f>"1600"</f>
        <v>1600</v>
      </c>
      <c r="C253" s="1" t="s">
        <v>13</v>
      </c>
      <c r="E253" s="1" t="s">
        <v>1</v>
      </c>
      <c r="G253" s="2" t="s">
        <v>289</v>
      </c>
      <c r="H253" s="1">
        <v>2010</v>
      </c>
      <c r="I253" s="1" t="s">
        <v>4</v>
      </c>
      <c r="J253" s="1" t="s">
        <v>17</v>
      </c>
    </row>
    <row r="254" spans="1:10" ht="45" x14ac:dyDescent="0.25">
      <c r="A254" s="1" t="str">
        <f t="shared" si="6"/>
        <v>2013-03-09</v>
      </c>
      <c r="B254" s="1" t="str">
        <f>"1630"</f>
        <v>1630</v>
      </c>
      <c r="C254" s="1" t="s">
        <v>18</v>
      </c>
      <c r="E254" s="1" t="s">
        <v>1</v>
      </c>
      <c r="G254" s="2" t="s">
        <v>290</v>
      </c>
      <c r="H254" s="1">
        <v>2011</v>
      </c>
      <c r="I254" s="1" t="s">
        <v>4</v>
      </c>
      <c r="J254" s="1" t="s">
        <v>141</v>
      </c>
    </row>
    <row r="255" spans="1:10" ht="60" x14ac:dyDescent="0.25">
      <c r="A255" s="1" t="str">
        <f t="shared" si="6"/>
        <v>2013-03-09</v>
      </c>
      <c r="B255" s="1" t="str">
        <f>"1730"</f>
        <v>1730</v>
      </c>
      <c r="C255" s="1" t="s">
        <v>21</v>
      </c>
      <c r="E255" s="1" t="s">
        <v>22</v>
      </c>
      <c r="G255" s="2" t="s">
        <v>23</v>
      </c>
      <c r="H255" s="1">
        <v>2013</v>
      </c>
      <c r="I255" s="1" t="s">
        <v>4</v>
      </c>
      <c r="J255" s="1" t="s">
        <v>24</v>
      </c>
    </row>
    <row r="256" spans="1:10" ht="45" x14ac:dyDescent="0.25">
      <c r="A256" s="1" t="str">
        <f t="shared" si="6"/>
        <v>2013-03-09</v>
      </c>
      <c r="B256" s="1" t="str">
        <f>"1800"</f>
        <v>1800</v>
      </c>
      <c r="C256" s="1" t="s">
        <v>239</v>
      </c>
      <c r="E256" s="1" t="s">
        <v>7</v>
      </c>
      <c r="G256" s="2" t="s">
        <v>240</v>
      </c>
      <c r="H256" s="1">
        <v>2013</v>
      </c>
      <c r="I256" s="1" t="s">
        <v>4</v>
      </c>
      <c r="J256" s="1" t="s">
        <v>24</v>
      </c>
    </row>
    <row r="257" spans="1:10" ht="45" x14ac:dyDescent="0.25">
      <c r="A257" s="1" t="str">
        <f t="shared" si="6"/>
        <v>2013-03-09</v>
      </c>
      <c r="B257" s="1" t="str">
        <f>"1900"</f>
        <v>1900</v>
      </c>
      <c r="C257" s="1" t="s">
        <v>291</v>
      </c>
      <c r="D257" s="1" t="s">
        <v>293</v>
      </c>
      <c r="E257" s="1" t="s">
        <v>7</v>
      </c>
      <c r="F257" s="1" t="s">
        <v>8</v>
      </c>
      <c r="G257" s="2" t="s">
        <v>292</v>
      </c>
      <c r="H257" s="1">
        <v>2010</v>
      </c>
      <c r="I257" s="1" t="s">
        <v>74</v>
      </c>
      <c r="J257" s="1" t="s">
        <v>12</v>
      </c>
    </row>
    <row r="258" spans="1:10" ht="45" x14ac:dyDescent="0.25">
      <c r="A258" s="1" t="str">
        <f t="shared" si="6"/>
        <v>2013-03-09</v>
      </c>
      <c r="B258" s="1" t="str">
        <f>"1930"</f>
        <v>1930</v>
      </c>
      <c r="C258" s="1" t="s">
        <v>115</v>
      </c>
      <c r="D258" s="1" t="s">
        <v>294</v>
      </c>
      <c r="E258" s="1" t="s">
        <v>1</v>
      </c>
      <c r="G258" s="2" t="s">
        <v>116</v>
      </c>
      <c r="H258" s="1">
        <v>2001</v>
      </c>
      <c r="I258" s="1" t="s">
        <v>74</v>
      </c>
      <c r="J258" s="1" t="s">
        <v>10</v>
      </c>
    </row>
    <row r="259" spans="1:10" ht="30" x14ac:dyDescent="0.25">
      <c r="A259" s="1" t="str">
        <f t="shared" si="6"/>
        <v>2013-03-09</v>
      </c>
      <c r="B259" s="1" t="str">
        <f>"2000"</f>
        <v>2000</v>
      </c>
      <c r="C259" s="1" t="s">
        <v>203</v>
      </c>
      <c r="D259" s="1" t="s">
        <v>296</v>
      </c>
      <c r="E259" s="1" t="s">
        <v>1</v>
      </c>
      <c r="G259" s="2" t="s">
        <v>295</v>
      </c>
      <c r="H259" s="1">
        <v>2000</v>
      </c>
      <c r="I259" s="1" t="s">
        <v>4</v>
      </c>
      <c r="J259" s="1" t="s">
        <v>297</v>
      </c>
    </row>
    <row r="260" spans="1:10" ht="45" x14ac:dyDescent="0.25">
      <c r="A260" s="1" t="str">
        <f t="shared" si="6"/>
        <v>2013-03-09</v>
      </c>
      <c r="B260" s="1" t="str">
        <f>"2030"</f>
        <v>2030</v>
      </c>
      <c r="C260" s="1" t="s">
        <v>57</v>
      </c>
      <c r="E260" s="1" t="s">
        <v>7</v>
      </c>
      <c r="G260" s="2" t="s">
        <v>58</v>
      </c>
      <c r="H260" s="1">
        <v>2012</v>
      </c>
      <c r="I260" s="1" t="s">
        <v>4</v>
      </c>
      <c r="J260" s="1" t="s">
        <v>59</v>
      </c>
    </row>
    <row r="261" spans="1:10" ht="45" x14ac:dyDescent="0.25">
      <c r="A261" s="1" t="str">
        <f t="shared" si="6"/>
        <v>2013-03-09</v>
      </c>
      <c r="B261" s="1" t="str">
        <f>"2130"</f>
        <v>2130</v>
      </c>
      <c r="C261" s="1" t="s">
        <v>298</v>
      </c>
      <c r="D261" s="1" t="s">
        <v>3</v>
      </c>
      <c r="E261" s="1" t="s">
        <v>121</v>
      </c>
      <c r="F261" s="1" t="s">
        <v>299</v>
      </c>
      <c r="G261" s="2" t="s">
        <v>300</v>
      </c>
      <c r="H261" s="1">
        <v>0</v>
      </c>
      <c r="I261" s="1" t="s">
        <v>46</v>
      </c>
      <c r="J261" s="1" t="s">
        <v>301</v>
      </c>
    </row>
    <row r="262" spans="1:10" ht="45" x14ac:dyDescent="0.25">
      <c r="A262" s="1" t="str">
        <f t="shared" si="6"/>
        <v>2013-03-09</v>
      </c>
      <c r="B262" s="1" t="str">
        <f>"2300"</f>
        <v>2300</v>
      </c>
      <c r="C262" s="1" t="s">
        <v>302</v>
      </c>
      <c r="E262" s="1" t="s">
        <v>7</v>
      </c>
      <c r="F262" s="1" t="s">
        <v>8</v>
      </c>
      <c r="G262" s="2" t="s">
        <v>303</v>
      </c>
      <c r="H262" s="1">
        <v>2006</v>
      </c>
      <c r="I262" s="1" t="s">
        <v>4</v>
      </c>
      <c r="J262" s="1" t="s">
        <v>17</v>
      </c>
    </row>
    <row r="263" spans="1:10" ht="30" x14ac:dyDescent="0.25">
      <c r="A263" s="1" t="str">
        <f t="shared" si="6"/>
        <v>2013-03-09</v>
      </c>
      <c r="B263" s="1" t="str">
        <f>"2330"</f>
        <v>2330</v>
      </c>
      <c r="C263" s="1" t="s">
        <v>304</v>
      </c>
      <c r="E263" s="1" t="s">
        <v>7</v>
      </c>
      <c r="F263" s="1" t="s">
        <v>305</v>
      </c>
      <c r="G263" s="2" t="s">
        <v>270</v>
      </c>
      <c r="H263" s="1">
        <v>2011</v>
      </c>
      <c r="I263" s="1" t="s">
        <v>130</v>
      </c>
      <c r="J263" s="1" t="s">
        <v>17</v>
      </c>
    </row>
    <row r="264" spans="1:10" ht="45" x14ac:dyDescent="0.25">
      <c r="A264" s="1" t="str">
        <f>"2013-03-10"</f>
        <v>2013-03-10</v>
      </c>
      <c r="B264" s="1" t="str">
        <f>"0000"</f>
        <v>0000</v>
      </c>
      <c r="C264" s="1" t="s">
        <v>57</v>
      </c>
      <c r="E264" s="1" t="s">
        <v>7</v>
      </c>
      <c r="F264" s="1" t="s">
        <v>8</v>
      </c>
      <c r="G264" s="2" t="s">
        <v>58</v>
      </c>
      <c r="H264" s="1">
        <v>2012</v>
      </c>
      <c r="I264" s="1" t="s">
        <v>4</v>
      </c>
      <c r="J264" s="1" t="s">
        <v>209</v>
      </c>
    </row>
    <row r="265" spans="1:10" ht="30" x14ac:dyDescent="0.25">
      <c r="A265" s="1" t="str">
        <f>"2013-03-10"</f>
        <v>2013-03-10</v>
      </c>
      <c r="B265" s="1" t="str">
        <f>"0100"</f>
        <v>0100</v>
      </c>
      <c r="C265" s="1" t="s">
        <v>60</v>
      </c>
      <c r="E265" s="1" t="s">
        <v>1</v>
      </c>
      <c r="G265" s="2" t="s">
        <v>306</v>
      </c>
      <c r="H265" s="1">
        <v>2009</v>
      </c>
      <c r="I265" s="1" t="s">
        <v>4</v>
      </c>
      <c r="J265" s="1" t="s">
        <v>62</v>
      </c>
    </row>
    <row r="266" spans="1:10" ht="30" x14ac:dyDescent="0.25">
      <c r="A266" s="1" t="str">
        <f>"2013-03-10"</f>
        <v>2013-03-10</v>
      </c>
      <c r="B266" s="1" t="str">
        <f>"0400"</f>
        <v>0400</v>
      </c>
      <c r="C266" s="1" t="s">
        <v>63</v>
      </c>
      <c r="D266" s="1" t="s">
        <v>308</v>
      </c>
      <c r="E266" s="1" t="s">
        <v>1</v>
      </c>
      <c r="G266" s="2" t="s">
        <v>307</v>
      </c>
      <c r="H266" s="1">
        <v>2009</v>
      </c>
      <c r="I266" s="1" t="s">
        <v>4</v>
      </c>
      <c r="J266" s="1" t="s">
        <v>37</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NITV_EPG_Rpt447497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davidl</cp:lastModifiedBy>
  <dcterms:created xsi:type="dcterms:W3CDTF">2013-02-12T03:55:11Z</dcterms:created>
  <dcterms:modified xsi:type="dcterms:W3CDTF">2013-02-12T04:13:55Z</dcterms:modified>
</cp:coreProperties>
</file>