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3180" activeTab="0"/>
  </bookViews>
  <sheets>
    <sheet name=" NITV_EPG_Rpt774903" sheetId="1" r:id="rId1"/>
  </sheets>
  <definedNames/>
  <calcPr fullCalcOnLoad="1"/>
</workbook>
</file>

<file path=xl/sharedStrings.xml><?xml version="1.0" encoding="utf-8"?>
<sst xmlns="http://schemas.openxmlformats.org/spreadsheetml/2006/main" count="1592" uniqueCount="394">
  <si>
    <t>Date</t>
  </si>
  <si>
    <t>Start Time</t>
  </si>
  <si>
    <t>Title</t>
  </si>
  <si>
    <t>Classification</t>
  </si>
  <si>
    <t>Consumer Advice</t>
  </si>
  <si>
    <t>Digital Epg Synpopsis</t>
  </si>
  <si>
    <t>Episode Title</t>
  </si>
  <si>
    <t>Year of Production</t>
  </si>
  <si>
    <t>Country of Origin</t>
  </si>
  <si>
    <t>Nominal Length</t>
  </si>
  <si>
    <t>Volumz</t>
  </si>
  <si>
    <t>PG</t>
  </si>
  <si>
    <t xml:space="preserve">a l </t>
  </si>
  <si>
    <t>Hosted by Alec Doomadgee, Volumz brings you music and interviews highlighting the best of the Australian Indigenous music scene.</t>
  </si>
  <si>
    <t xml:space="preserve"> </t>
  </si>
  <si>
    <t>AUSTRALIA</t>
  </si>
  <si>
    <t>58mins</t>
  </si>
  <si>
    <t>Tipi Tales</t>
  </si>
  <si>
    <t>G</t>
  </si>
  <si>
    <t>Set in the crook of a forest, Tipi Tales are adventures in story and song, where Elizabeth, Junior, Russell and Sam play and grow together.</t>
  </si>
  <si>
    <t>All About Me</t>
  </si>
  <si>
    <t>CANADA</t>
  </si>
  <si>
    <t>13mins</t>
  </si>
  <si>
    <t>Stand Up</t>
  </si>
  <si>
    <t>14mins</t>
  </si>
  <si>
    <t xml:space="preserve">Yamba's Playtime </t>
  </si>
  <si>
    <t>Come join Yamba the Honeyant and her friends for lots of fun!</t>
  </si>
  <si>
    <t>Detective Yamba</t>
  </si>
  <si>
    <t>29mins</t>
  </si>
  <si>
    <t xml:space="preserve">Welcome To Wapos Bay </t>
  </si>
  <si>
    <t>The kids of Wapos Bay love adventure and their playground is a vast area that's been home to their Cree ancestors for millennia. As they explore the world around them, they learn respect &amp; cooperation</t>
  </si>
  <si>
    <t>Raven Power</t>
  </si>
  <si>
    <t>23mins</t>
  </si>
  <si>
    <t>Bushwhacked</t>
  </si>
  <si>
    <t>Brandon challenges Kayne to swim with Grey Nurse Sharks and to take an underwater photograph in case one day they are gone for good.</t>
  </si>
  <si>
    <t>Grey Nurse Shark</t>
  </si>
  <si>
    <t>24mins</t>
  </si>
  <si>
    <t>Musomagic Outback Tracks</t>
  </si>
  <si>
    <t>Showcasing songs and videos created in remote outback communities.</t>
  </si>
  <si>
    <t>Kc Station</t>
  </si>
  <si>
    <t>22mins</t>
  </si>
  <si>
    <t>Guardians: Evolution</t>
  </si>
  <si>
    <t>Forty one million years in the future, the Earth is reborn and nature has been replenished after a global catastrophe. Only a few teens have survived, they act as the "Guardians"</t>
  </si>
  <si>
    <t>Flight Of The Benuix</t>
  </si>
  <si>
    <t>20mins</t>
  </si>
  <si>
    <t>The Dreaming</t>
  </si>
  <si>
    <t>Animated traditional stories explained by the Elders  including the Dolphin NSW and the Wanka Manapulpa Minyma, WA</t>
  </si>
  <si>
    <t>25mins</t>
  </si>
  <si>
    <t>Mysterious Cities Of Gold</t>
  </si>
  <si>
    <t>The original 80's animation classic that follows a young orphan called Esteban as he searches the New World for both his father and the Mysterious Cities of Gold.</t>
  </si>
  <si>
    <t>FRANCE</t>
  </si>
  <si>
    <t>27mins</t>
  </si>
  <si>
    <t>Maori Tv's Native Affairs 2017</t>
  </si>
  <si>
    <t>Maori Television's flagship current affairs show, Native Affairs, mixes pre-recorded stories with live interviews and panels, where invited guests discuss the latest events.</t>
  </si>
  <si>
    <t>NEW ZEALAND</t>
  </si>
  <si>
    <t>26mins</t>
  </si>
  <si>
    <t xml:space="preserve">Small Business Secrets </t>
  </si>
  <si>
    <t>NC</t>
  </si>
  <si>
    <t>0mins</t>
  </si>
  <si>
    <t>Vote Yes For Aborigines</t>
  </si>
  <si>
    <t>Directed by Frances Peters-Little, Vote Yes for Aborigines is a documentary about the 1967 Referendum and the fight for Aboriginal citizenship rights.</t>
  </si>
  <si>
    <t>51mins</t>
  </si>
  <si>
    <t>Beyond Sorry</t>
  </si>
  <si>
    <t>Aggie and Zita were separated for over fifty years. With Aggie as her guide, Zita, now 64, is learning everything she needs to know about being a traditional Aboriginal woman.</t>
  </si>
  <si>
    <t>53mins</t>
  </si>
  <si>
    <t>Bush Bands Bash</t>
  </si>
  <si>
    <t>Bush Bands Bash is the biggest concert on the Alice Springs calendar and one of the most vibrant Indigenous events in Australia.</t>
  </si>
  <si>
    <t>54mins</t>
  </si>
  <si>
    <t>Rugby Union: Ella 7's</t>
  </si>
  <si>
    <t>Rugby action from the 2017 Ella 7's.</t>
  </si>
  <si>
    <t>Teams from traditional AFL regions put away the Sherrin and pick up the Steeden in pursuit of inter-state glory at the championships hosted by NRL South Australia.</t>
  </si>
  <si>
    <t>Northern Territory V South Australia</t>
  </si>
  <si>
    <t>AFL Reserve sides do battle with state clubs in the North East AFL. Today's show features Southport Sharks v NT Thunder.</t>
  </si>
  <si>
    <t>90mins</t>
  </si>
  <si>
    <t>Te Kaea</t>
  </si>
  <si>
    <t>When it happens in the Maori world, you'll hear about it on Te Kaea first. This is Maori Television's flagship news program's week in review, featuring local, national and international stories.</t>
  </si>
  <si>
    <t>The Point Review</t>
  </si>
  <si>
    <t>Host Karla Grant takes a look back at the stories and issues that made news throughout the week.</t>
  </si>
  <si>
    <t>AUSTRIA</t>
  </si>
  <si>
    <t>The Mulka Project</t>
  </si>
  <si>
    <t xml:space="preserve">w </t>
  </si>
  <si>
    <t>The name 'Mulka' means a sacred but public ceremony, and to hold or protect. This series shows content from The Mulka Project who sustain and protect Yolngu cultural knowledge in Northeast Arnhem Land</t>
  </si>
  <si>
    <t>21mins</t>
  </si>
  <si>
    <t>The Tipping Points</t>
  </si>
  <si>
    <t>An expedition across the Greenland Ice-Sheet all the way north to Qaanaaq a remote Inuit community to explore the rate of melt of the Greenland Ice-Sheet and its effects on global ocean circulation.</t>
  </si>
  <si>
    <t>Lagau Danalaig - An Island Life</t>
  </si>
  <si>
    <t>With an idyllic island lifestyle as the backdrop, we find out what makes Badu unique through the stories of the people as expressed in their art and culture.</t>
  </si>
  <si>
    <t>50mins</t>
  </si>
  <si>
    <t>M</t>
  </si>
  <si>
    <t xml:space="preserve">a l w </t>
  </si>
  <si>
    <t>A drama about the coming-of-age of three Aboriginal boys in Arnhem Land who are caught between two cultures: traditional Aboriginal culture and western culture.</t>
  </si>
  <si>
    <t>84mins</t>
  </si>
  <si>
    <t xml:space="preserve">Characters Of Broome </t>
  </si>
  <si>
    <t>(Part 2 of 2) Dianne Appleby is from the famous Broome family of the Edgars. As a linguist and fluent in in both Karrajarri and Yawuru, Di values the importance of language and culture.</t>
  </si>
  <si>
    <t>Dianne Appleby</t>
  </si>
  <si>
    <t>60mins</t>
  </si>
  <si>
    <t>55mins</t>
  </si>
  <si>
    <t>Brandon challenges Kayne to track down one of the deadliest and rarest spiders on earth: the northern tree-dwelling funnel web spider!</t>
  </si>
  <si>
    <t>Funnel Web Spider</t>
  </si>
  <si>
    <t>Something To Remember</t>
  </si>
  <si>
    <t>Move It Mob Style</t>
  </si>
  <si>
    <t>We're here to get you moving and keeping fit and healthy. So get your mum, dad, brothers, sisters, aunties and uncles wherever you are to come and Move it Mob Style!</t>
  </si>
  <si>
    <t>Brandon challenges Kayne to catch a saltwater croc and attach a satellite tag to it to help rangers keep the local community safe.</t>
  </si>
  <si>
    <t>Saltwater Croc</t>
  </si>
  <si>
    <t>Alls Fair</t>
  </si>
  <si>
    <t>Bee Gone</t>
  </si>
  <si>
    <t xml:space="preserve">Aussie Bush Tales </t>
  </si>
  <si>
    <t>The children go down to the river to catch some mud crabs for dinner. Boya rescues a Joey kangaroo and makes a new friend. All their hard work is wasted as the mud crabs all get away except for one.</t>
  </si>
  <si>
    <t>Boya's Pet Mud Crab</t>
  </si>
  <si>
    <t>9mins</t>
  </si>
  <si>
    <t>Aerial Pursuit</t>
  </si>
  <si>
    <t>Meeting Place</t>
  </si>
  <si>
    <t>Stories from the sacred ground of the Garma Festival.</t>
  </si>
  <si>
    <t>East Of Arnhem</t>
  </si>
  <si>
    <t>Filmed in Arnhem Land NT, the film is a snapshot of life in a remote town just after a major mining closure. Handsomely shot, contemplative and empathetic.</t>
  </si>
  <si>
    <t>Tales Of Tatonka</t>
  </si>
  <si>
    <t>Meet Wanji, Nunpa, Yamni and Topa, four adventurous wolf cubs who live with their parents amidst a wolf pack in the plains and forests of North America</t>
  </si>
  <si>
    <t>Kagagi, The Raven</t>
  </si>
  <si>
    <t>Matthew is an average 16 year old, or at least he was. He has found out that he has inherited an ancient power and responsibility - and the age old evil known as the Windingo has returned.</t>
  </si>
  <si>
    <t>Forty one million years in the future, the Earth is reborn and nature has been replenished after a global catastrophe. Only a few teens have survived, they act as the "Guardians".</t>
  </si>
  <si>
    <t>Real Pasifik</t>
  </si>
  <si>
    <t xml:space="preserve">a </t>
  </si>
  <si>
    <t>Robert Oliver helps cater for a Samoan wedding feeding 300 hungry guests all in a bid to research the viability of opening Auckland's first ever Pasifika themed fine dining restaurant.</t>
  </si>
  <si>
    <t>Vanuatu</t>
  </si>
  <si>
    <t xml:space="preserve">Tangaroa With Pio </t>
  </si>
  <si>
    <t>Pio is back with fresh new ocean adventures in this fun and bilingual fishing programme that explores the oceans around the coastal communities of Aotearoa.</t>
  </si>
  <si>
    <t>Auckland - Breath Hold</t>
  </si>
  <si>
    <t>Surviving</t>
  </si>
  <si>
    <t>The story of Josie Boyle, storyteller and singer. Josie was adopted by the white family who ran the local mission. Josie moved to Perth and now performs songs of her family to the school children.</t>
  </si>
  <si>
    <t>Josie Boyle</t>
  </si>
  <si>
    <t>A talented artist from Thursday Island, Nino creates life sized turtles out of Ghost Nets, which he collects on the washed up shores of his local beaches.</t>
  </si>
  <si>
    <t>Ceferino (Nino) Sabatino</t>
  </si>
  <si>
    <t>On The Edge</t>
  </si>
  <si>
    <t xml:space="preserve">l v </t>
  </si>
  <si>
    <t>The teenagers meet champion boxer, Anthony Mundine. Kayla is bashed at school. Interesting insights into bullying are imparted and the teenagers are empowered.</t>
  </si>
  <si>
    <t>Teenage Heavy Weight</t>
  </si>
  <si>
    <t>Our Stories</t>
  </si>
  <si>
    <t>Bill and Sariba Shibasaki have lived on Thursday Island for most of their lives and have seen many changes. Bill survived as a 10 year old during World War II to become Mayor of Thursday Island.</t>
  </si>
  <si>
    <t>Bill And Sariba Shibasaki</t>
  </si>
  <si>
    <t>NITV News</t>
  </si>
  <si>
    <t>NITV presents the latest stories from a trusted lens, with a specific focus on Aboriginal and Torres Strait Islander news relevant to all Australians. For more news coverage, visit nitv.org.au/news.</t>
  </si>
  <si>
    <t>7mins</t>
  </si>
  <si>
    <t>From The Western Frontier</t>
  </si>
  <si>
    <t>18-year-old Noongar woman Brianne Yarran is on a quest to understand the history that led to her Nannas being forcibly removed from their family and culture.</t>
  </si>
  <si>
    <t>Owning Your History</t>
  </si>
  <si>
    <t>The Loner</t>
  </si>
  <si>
    <t xml:space="preserve">l </t>
  </si>
  <si>
    <t xml:space="preserve"> A documentary on the lost album recording of Uncle Vic Simms in the 1960's from Bathurst prison and its inspiration for a Torres Strait Islander man seeking to bring it back to life with a twist.</t>
  </si>
  <si>
    <t>Carry The Flag</t>
  </si>
  <si>
    <t>This is a rich and powerful story of a man whose design created meaning for a people once invisible to mainland
Australia, the people of the Torres Strait.</t>
  </si>
  <si>
    <t>30mins</t>
  </si>
  <si>
    <t>The Point</t>
  </si>
  <si>
    <t>Join us for considered analysis, agenda-setting interviews and a distinctive Indigenous approach that investigates cultural, political and social issues from a fresh perspective. #ThePointNITV</t>
  </si>
  <si>
    <t>Get Your Fish On</t>
  </si>
  <si>
    <t>Whether you’re a fishing ace, an amateur angler or just love a bit of fishy fun, this series of the popular competitive fishing show, Get Your Fish On will have you hooked.</t>
  </si>
  <si>
    <t>Bream Bay</t>
  </si>
  <si>
    <t>Hunting Aotearoa</t>
  </si>
  <si>
    <t>MA</t>
  </si>
  <si>
    <t xml:space="preserve">a w </t>
  </si>
  <si>
    <t>Howie heads to the remote island of Rangiauria (Pitt Island) to meet Dorse and Sam Lanauze who treat him to some Pitt Island hunting. Its so remote even the sheep have gone wild.</t>
  </si>
  <si>
    <t>Pitt Island</t>
  </si>
  <si>
    <t>City Slickers Rodeo</t>
  </si>
  <si>
    <t>City Slickers Rodeo features six urban youths who have been sent to a rodeo boot camp to learn the rough and tough sport of rodeo from some of New Zealand's best cowboys.</t>
  </si>
  <si>
    <t xml:space="preserve">Survive Aotearoa </t>
  </si>
  <si>
    <t>The guys are on Lake Wanaka trout fishing when their boat motor dies. Barrie tows them to shore; they must survive on the Island and find their way back to civilisation.</t>
  </si>
  <si>
    <t>Brandon challenges Kayne to a deadly mission: to find and then tag a venomous Tiger Snake.</t>
  </si>
  <si>
    <t>Tiger Snake</t>
  </si>
  <si>
    <t>As The Bannock Browns</t>
  </si>
  <si>
    <t>Mighty Hunter</t>
  </si>
  <si>
    <t>The Aboriginal boys find some eucalyptus branches and decide to make three didgeridoos that will have the most beautiful acoustic sounds in the land.</t>
  </si>
  <si>
    <t>Three Didgeridoos</t>
  </si>
  <si>
    <t>11mins</t>
  </si>
  <si>
    <t>Nyurruwyi Yurrampi</t>
  </si>
  <si>
    <t>A captivating oral history recounting the establishment of Yuendumu community and the changes it brought to its Yapa inhabitants as seen through their own eyes.</t>
  </si>
  <si>
    <t xml:space="preserve">Talking Language </t>
  </si>
  <si>
    <t>Talking Language with Ernie Dingo is a personal journey providing a unique understanding of how knowledge of Aboriginal languages is shaped by ancestral connections to the land, stars, animals and sea</t>
  </si>
  <si>
    <t>Bill Harney</t>
  </si>
  <si>
    <t>Into The Grid</t>
  </si>
  <si>
    <t>Samoa</t>
  </si>
  <si>
    <t>Auckland - Mixed</t>
  </si>
  <si>
    <t>Around The Campfire</t>
  </si>
  <si>
    <t>They are the studious ones who catalogue our books at the State Library of Queensland. They are the fountains of knowledge who help us research.</t>
  </si>
  <si>
    <t>Kuril Dhagun With Our Knowledge Keepers</t>
  </si>
  <si>
    <t>Uncle Besley Murray and son Ron takes us on a journey for preservation of ancestral sites across Yanga Station, on Madi Madi country.</t>
  </si>
  <si>
    <t>Yanga With Besley And Ron Murray</t>
  </si>
  <si>
    <t>Project Matauranga</t>
  </si>
  <si>
    <t>Investigates Maori worldviews and methodologies within the scientific community and looks at their practical applications to find solutions by combining Maori knowledge and western science.</t>
  </si>
  <si>
    <t>Honey Dew</t>
  </si>
  <si>
    <t>Wayapa Wuurrk is an Aboriginal Wellness Practice that teaches participants the importance of connecting to the Earth.</t>
  </si>
  <si>
    <t>Wayapa Wuurrk</t>
  </si>
  <si>
    <t>The Other Side</t>
  </si>
  <si>
    <t>Share in the journey of these Aboriginal ghost hunters as they try to understand what they encounter in the context of indigneous culture of the land.</t>
  </si>
  <si>
    <t>Magical Spheres</t>
  </si>
  <si>
    <t>Haunting: Australia Series 1</t>
  </si>
  <si>
    <t xml:space="preserve">h v </t>
  </si>
  <si>
    <t>Hailing from all corners of the globe, six of the best ghost hunters in the business have joined forces to investigate paranormal activity in Australia.</t>
  </si>
  <si>
    <t>44mins</t>
  </si>
  <si>
    <t>Cold Justice</t>
  </si>
  <si>
    <t>This series follows the injustice Indigenous Australians face with cold case victims. Hosted by Walkley Award and Amnesty Media Award nominee* Allan Clarke.</t>
  </si>
  <si>
    <t>AFL Reserve sides do battle with state clubs in the North East AFL. Today's show features NT Thunder v Giants.</t>
  </si>
  <si>
    <t>The Dream of Love</t>
  </si>
  <si>
    <t>This is the personal journey of love, marriage and committment by filmmaker Lawrence Johnston, as he explores the effect his parents marriage has had on the romantic aspirations of his siblings.</t>
  </si>
  <si>
    <t>56mins</t>
  </si>
  <si>
    <t>Brandon challenges Kayne to track down an elusive cassowary, one of Australia's rarest birds.</t>
  </si>
  <si>
    <t>Cassowary</t>
  </si>
  <si>
    <t>Brandon challenges Kayne to go out after dark and spot little penguins sneaking out of the sea to feed their babies!</t>
  </si>
  <si>
    <t>Penguins</t>
  </si>
  <si>
    <t>Guardians</t>
  </si>
  <si>
    <t>While hunting for a kangaroo the Aboriginal boys were followed by a friendly emu that had just walked through a smelly prickle bush.</t>
  </si>
  <si>
    <t>Hot Emu Soup</t>
  </si>
  <si>
    <t>Settle Down Place</t>
  </si>
  <si>
    <t>This documentary is about the women who performed and shared their story at the iconic Barunga Festival.</t>
  </si>
  <si>
    <t xml:space="preserve">Be Deadly </t>
  </si>
  <si>
    <t>Be Deadly is a collaboration between Aboriginal and Torres Strait Islander and non-indigenous artists to create public art projects to showcase Australia's rich and diverse Indigenous cultures.</t>
  </si>
  <si>
    <t>Eerimar</t>
  </si>
  <si>
    <t>Niue</t>
  </si>
  <si>
    <t>Auckland - Manukau</t>
  </si>
  <si>
    <t>Our Footprint</t>
  </si>
  <si>
    <t>Biddy and her daughters Susan Swan and Selina Swan, and granddaughter Jeanette Swan, and their children, travel with Biddy as she recollects a journey she made as a child.</t>
  </si>
  <si>
    <t>Biddy Timbinah</t>
  </si>
  <si>
    <t>Meet Rev Sealin Garlett who is one of the most respected elders in the Noongar community and one of the best speakers of Noongar language.</t>
  </si>
  <si>
    <t>Rev Sealin Garlett</t>
  </si>
  <si>
    <t>Geo</t>
  </si>
  <si>
    <t>Meet Aunty Min Raelene Campion, as she shares with us her life stories of her love for her home, and for her love of the arts.</t>
  </si>
  <si>
    <t>Min Raelene Campion</t>
  </si>
  <si>
    <t>12mins</t>
  </si>
  <si>
    <t>On Country Kitchen</t>
  </si>
  <si>
    <t>Derek heads to Cambray Cheese in what he says is a town named after him – Nannup! He tries black garlic in Osmington, teaches a couple of local kids some busking tips before watching a local dive.</t>
  </si>
  <si>
    <t>Sheep Cheese, Black Garlic &amp; Marron</t>
  </si>
  <si>
    <t>Laurie Baymarrwangga was the 2012 recipient of the Senior Australian of the Year award. At 97 years of age, she's the last fluent speaker of Yan-Nhangu language.</t>
  </si>
  <si>
    <t>Big Boss: The Last Leader Of The Crocodile Islands</t>
  </si>
  <si>
    <t>52mins</t>
  </si>
  <si>
    <t>We Shall Remain</t>
  </si>
  <si>
    <t xml:space="preserve">a v </t>
  </si>
  <si>
    <t>The final eisode tells the gripping story of the 1973 siege of Wounded Knee, examining the broad political and economic forces that led to the emergence of the American Indian Movement in the 1960s.</t>
  </si>
  <si>
    <t>Wounded Knee</t>
  </si>
  <si>
    <t>USA</t>
  </si>
  <si>
    <t>75mins</t>
  </si>
  <si>
    <t>Froth</t>
  </si>
  <si>
    <t>Coming to you from Bells Beach in Victoria, join us for a smooth ride with some of Australia's best Indigenous surfers. Stunning visuals and a banging soundtrack take you deeper than ever.</t>
  </si>
  <si>
    <t>Brandon challenges Kayne to find a honey ant in the midst of the central desert - a ridiculous idea, especially when Kayne learns they live four feet underground.</t>
  </si>
  <si>
    <t>Honey Ant</t>
  </si>
  <si>
    <t>In this reverse episode, Kayne challenges Brandon to help save animals that live in the city or get into a spot of bother living alongside humans.</t>
  </si>
  <si>
    <t>Melbourne</t>
  </si>
  <si>
    <t>All Access</t>
  </si>
  <si>
    <t>The Elder Moort was getting hungry for some Bungarra to eat, he sent the three Aboriginal boys to catch one. They were fooled by the old Bungarra and found a camel that was stuck in a rabbit warren.</t>
  </si>
  <si>
    <t>Go Bungarra Go</t>
  </si>
  <si>
    <t>8mins</t>
  </si>
  <si>
    <t>End Of The City Of Gold</t>
  </si>
  <si>
    <t>Awakenings</t>
  </si>
  <si>
    <t>Suva</t>
  </si>
  <si>
    <t>Omaha</t>
  </si>
  <si>
    <t>Desperate Measures</t>
  </si>
  <si>
    <t>Amy is a storyteller, a repository of knowledge who connects her family to county. She was trucked off Country and locked up on a Mission.</t>
  </si>
  <si>
    <t>Tibooburra My Grandmother's Country</t>
  </si>
  <si>
    <t xml:space="preserve">A look at the history of the Jetta family. Four of the children talk about their experiences of living on Government Native Reserves near Kellerberrin in the 1930s to the 1970s. </t>
  </si>
  <si>
    <t>Uncle Larry Walsh is an Urban Warrior. Taken away at 3 years of age he's had the numbers against him ever since.  He's a fighter for social justice and an admired and respected elder.</t>
  </si>
  <si>
    <t>Larry Walsh</t>
  </si>
  <si>
    <t>The Marngrook Footy Show</t>
  </si>
  <si>
    <t>AFL tips and tales from your favorite players - past and present. Join Grant Hansen, Gilbert McAdam and an all-star guest list for an Indigenous view of this season's AFL.</t>
  </si>
  <si>
    <t>80mins</t>
  </si>
  <si>
    <t>Backroads</t>
  </si>
  <si>
    <t>MAV</t>
  </si>
  <si>
    <t xml:space="preserve">a l v </t>
  </si>
  <si>
    <t>First feature by Phillip Noyce. Backroads is a tale of two outsiders, on the run. One white, one black. Heading for nowhere fast.</t>
  </si>
  <si>
    <t>57mins</t>
  </si>
  <si>
    <t>Bluey</t>
  </si>
  <si>
    <t>A moving and powerful portrait of a young woman trapped in a cycle of violence, hopelessness and despair. She meets a mystery mentor who could change everything.</t>
  </si>
  <si>
    <t>Aesop's Way</t>
  </si>
  <si>
    <t>In this short film we follow the lives of two young men in Sydney who both encounter racism on their short journey to work.</t>
  </si>
  <si>
    <t>6mins</t>
  </si>
  <si>
    <t>Turangi hunting club The Boars Nest are holding their annual BIG 3 hunting comp. Howie joins in the day with the locals who are all passionate hunters.</t>
  </si>
  <si>
    <t>Meet Dean Ball who is a NZ champion shearer and professional pig hunting guide. Howie joins Dean as he guides American visitor Will Morgan on a pig hunt in Te Rohe Potae.</t>
  </si>
  <si>
    <t>Ranginui</t>
  </si>
  <si>
    <t>Howie heads to Ruatahuna to meet with the owners of Ahurei Adventures Richard and Meri-anne White. Howie rides horseback to a deer shooters paradise.</t>
  </si>
  <si>
    <t>Ruatahuna</t>
  </si>
  <si>
    <t>Howie returns to the Motu River to catch up with local legend Milton Kiri who has organized a live capture. Howie is surprised to learn he will be responsible for the capturing.</t>
  </si>
  <si>
    <t>Live Capture</t>
  </si>
  <si>
    <t>Discover the inspiration for making Hunting Aotearoa and we also look at the highlights of the last 12 Episodes as well. A must watch if you have missed any of the last 12 episodes</t>
  </si>
  <si>
    <t>Howie travels to Raetihi to meet up with Jason Haitana and his good friend Charley Halley. Howie is also introduced to Jason.s three daughters who show him how they hunt in their neck of the woods.</t>
  </si>
  <si>
    <t>Haitana Whanau</t>
  </si>
  <si>
    <t>This week Howie meets up with Victor McLean from Kuaotunu, in the Coromandel Peninsula. Victor is a pig hunter who is passionate about protecting our Kiwi, and traps pests professionally.</t>
  </si>
  <si>
    <t>Kuaotunu</t>
  </si>
  <si>
    <t>Howie meets Kereama Armstrong who is a long time family friend and hunting partner of his father Sir Howard Morrison. Kereama lives in Whataroa on the West Coast of the South Island.</t>
  </si>
  <si>
    <t>Whataroa</t>
  </si>
  <si>
    <t>Fusion With Casey Donovan</t>
  </si>
  <si>
    <t>Hosted by Australia's most versatile Indigenous entertainer, Casey Donovan. Fusion is a program for music lovers of all ages, bringing the best of Indigenous music from around the country,</t>
  </si>
  <si>
    <t>Brandon challenges Kayne to the unthinkable- to lure in a great white shark by beatboxing!</t>
  </si>
  <si>
    <t>Great White Sharks</t>
  </si>
  <si>
    <t>Brandon challenges Kayne to catch, cook and then eat an Arafura File Snake - a rare delicacy that lives in croc-infested waters in Arnhem Land!</t>
  </si>
  <si>
    <t>Arafura File Snake</t>
  </si>
  <si>
    <t>As Long As The River Flows</t>
  </si>
  <si>
    <t>Finders Keepers</t>
  </si>
  <si>
    <t>The Aboriginal children come across a honey ants nest and eat the ants and the honey nectar went all over their faces. A white dingo puppy follows them to lick the nectar off their lips.</t>
  </si>
  <si>
    <t>Waa Whoo A White Dingo</t>
  </si>
  <si>
    <t>Esteban, Child Of The Sun</t>
  </si>
  <si>
    <t>Rainforest: The Limit Of Splendour</t>
  </si>
  <si>
    <t>An evocative journey, contrasting forestry as practiced for ten thousand years by First Nation's people with modern logging.</t>
  </si>
  <si>
    <t>49mins</t>
  </si>
  <si>
    <t>Arli</t>
  </si>
  <si>
    <t>Arlun McCormack, a young Arrernte man from Alice Springs, tells us his story of the fight he faces every day with substance abuse and how he won that fight.</t>
  </si>
  <si>
    <t>Attack Of The Olmecs</t>
  </si>
  <si>
    <t>Tahiti</t>
  </si>
  <si>
    <t>Queenstown</t>
  </si>
  <si>
    <t>Unearthed</t>
  </si>
  <si>
    <t>This brilliant single mother has also stepped off the stage and worked in stage management and recently as organiser of Indigital symposium for PIAF 2014 for Yirra Yaakin.</t>
  </si>
  <si>
    <t>Beccy Garlett</t>
  </si>
  <si>
    <t>KuKu Yalanji- Far North Queensland woman now living in Queanbeyan New South Wales suffered from depression and anxiety. Georgie took up running as a last resort to manage her mental health.</t>
  </si>
  <si>
    <t>Georgia Gleeson</t>
  </si>
  <si>
    <t>Underexposed</t>
  </si>
  <si>
    <t>An adrenaline packed series following a new partnership between two emerging Aboriginal extreme sports storytellers, photographer Mason Mashon and writer Tannis Baradziej.</t>
  </si>
  <si>
    <t>Learning The Ropes</t>
  </si>
  <si>
    <t>Emerging from a challenging childhood to become an Archibald Prize Finalist, Jandamarra Cadd, a descendent of the Yorta Yorta and Dja Dja Warung People in Victoria, is an inspirational man.</t>
  </si>
  <si>
    <t>Jandamarra Cadd</t>
  </si>
  <si>
    <t>Little J &amp; Big Cuz</t>
  </si>
  <si>
    <t>When the ''ig kids' won't play with him, Little J creates a tantalizing adventure - in the back yard.</t>
  </si>
  <si>
    <t>Big Plans</t>
  </si>
  <si>
    <t>Jungle Shuffle</t>
  </si>
  <si>
    <t>1960 Lacedon Jungle in Mexico. Manu and Sacha are best friends. Mischievous Manu is exiled from the empire for breaking a statue ordered to be made by the king, then Sacha is captured by hunters.</t>
  </si>
  <si>
    <t>78mins</t>
  </si>
  <si>
    <t>Music Voyager</t>
  </si>
  <si>
    <t>This music-based travel series invites viewers to discover the exciting sounds of the planet. Ethnomusicologist and record producer Jacob Edgar embarks on a quest to find the world's best songs.</t>
  </si>
  <si>
    <t>Funky Nassau</t>
  </si>
  <si>
    <t>Exumas, The</t>
  </si>
  <si>
    <t xml:space="preserve">NITV On The Road: Saltwater Freshwater </t>
  </si>
  <si>
    <t>Kevin Starkey is a  singer songwriter who talks about the importance of keeping culture alive through songwriting and music. Featuring performances with his four piece collective of musicians.</t>
  </si>
  <si>
    <t>Kev Starkey</t>
  </si>
  <si>
    <t>In The Frame</t>
  </si>
  <si>
    <t>Hosted by Rhoda Roberts, this program takes us on a journey exploring the lives of our heroes and personalities as they talk candidly about their photos. This episode features Gail Mabo.</t>
  </si>
  <si>
    <t>Gail Mabo</t>
  </si>
  <si>
    <t>59mins</t>
  </si>
  <si>
    <t>Chocolate Snatcher</t>
  </si>
  <si>
    <t>Picking Berries</t>
  </si>
  <si>
    <t>Dino Friend</t>
  </si>
  <si>
    <t>Lights Camera Action</t>
  </si>
  <si>
    <t>Mugu Kids</t>
  </si>
  <si>
    <t>Look, listen, learn and dance with Mugu Kids host Jub as she explains the different tastes fruits give off while The Witchety Grubs sing their song, all the good things,</t>
  </si>
  <si>
    <t>What Makes A Day Good</t>
  </si>
  <si>
    <t>Waabiny Time</t>
  </si>
  <si>
    <t>Celebrate Nyoongar Culture and learn more about our country with Waabiny Time</t>
  </si>
  <si>
    <t>Bizou</t>
  </si>
  <si>
    <t>A lively, animated pre-school series that explores the wonderful world of animals through the eyes of a cheerful little Aboriginal princess named Bizou.</t>
  </si>
  <si>
    <t>Good Medicine</t>
  </si>
  <si>
    <t>Sick Day</t>
  </si>
  <si>
    <t>Shimasani</t>
  </si>
  <si>
    <t>Mary Jane must choose to either stay at home on the reservation or leave to go to boarding school.</t>
  </si>
  <si>
    <t xml:space="preserve">Noongar Dandjoo </t>
  </si>
  <si>
    <t>A four part, half hour series about the issues affecting the Noongar people of Western Australia. Proudly made by students from Curtin University.</t>
  </si>
  <si>
    <t>Pio Terei takes a fresh look at Aotearoa by foot, to connect with the people and local histories. The unspoilt landscapes hark back to when Maori and Pakeha explorers first encountered this land.</t>
  </si>
  <si>
    <t>Kapiti</t>
  </si>
  <si>
    <t>Compilation Episode</t>
  </si>
  <si>
    <t>Best Of Tangaroa</t>
  </si>
  <si>
    <t>Jazz@metropolis</t>
  </si>
  <si>
    <t>Jazz @ Metropolis takes us around the globe to see a review of an outstanding Jazz event whether it be a tour, film or exhibition.</t>
  </si>
  <si>
    <t>UNITED KINGDOM</t>
  </si>
  <si>
    <t>Atlanta</t>
  </si>
  <si>
    <t>Paper Boi participates in a celebrity basketball game for charity, but he's frustrated by the arrival of a rival rapper who steals his spotlight, leading him to display uncharitable behaviour.</t>
  </si>
  <si>
    <t>Nobody Beats The Biebs</t>
  </si>
  <si>
    <t xml:space="preserve">Being Mary Jane </t>
  </si>
  <si>
    <t xml:space="preserve">s </t>
  </si>
  <si>
    <t>The story and life of a black woman, her work, her family as well as her popular talk show which she hosts.</t>
  </si>
  <si>
    <t>41mins</t>
  </si>
  <si>
    <t>The Deerskins</t>
  </si>
  <si>
    <t>When Phoenix Corporation is attacked in cyber space by a hacker posing as ANONYMOUS, Phoenix must use all of his resources to thwart the evildoers ill intentions.</t>
  </si>
  <si>
    <t>Anonymous</t>
  </si>
  <si>
    <t xml:space="preserve">a s v </t>
  </si>
  <si>
    <t>Mohawk Girls is a comedic look at the lives of four modern-day women trying to stay true to their roots while they navigate sex, work, sex, love, sex and the occasional throw down.</t>
  </si>
  <si>
    <t xml:space="preserve">Nitv On The Road: Barunga Festival </t>
  </si>
  <si>
    <t>From our travelling music series, NITV showcases veterans and newcomers alike as they perform at the Barunga Festival 2015</t>
  </si>
  <si>
    <t>The Mirror Of The Moon</t>
  </si>
  <si>
    <t>Rugby League 2016: Nrl State Championships</t>
  </si>
  <si>
    <t>AFL 2017: NEAFL</t>
  </si>
  <si>
    <t>The Greenland Ice-Sheet Melt</t>
  </si>
  <si>
    <t>Yolngu Boy</t>
  </si>
  <si>
    <t>The Forest Of Statues</t>
  </si>
  <si>
    <t>A Friend In Need</t>
  </si>
  <si>
    <t>A Broken Down Boat Mouwaho</t>
  </si>
  <si>
    <t>A Time To Learn</t>
  </si>
  <si>
    <t>The City Of Gold</t>
  </si>
  <si>
    <t>The Burning Shield</t>
  </si>
  <si>
    <t>The Elements</t>
  </si>
  <si>
    <t>The Shawl</t>
  </si>
  <si>
    <t>The Great Legacy</t>
  </si>
  <si>
    <t>The Escape</t>
  </si>
  <si>
    <t>The Trader</t>
  </si>
  <si>
    <t>The Village Of The New Sun</t>
  </si>
  <si>
    <t>The Jetta Family</t>
  </si>
  <si>
    <t>The Big Three</t>
  </si>
  <si>
    <t>The Making Of Highlights</t>
  </si>
  <si>
    <t>The Exumas</t>
  </si>
  <si>
    <t>Te Araroa: Tales From The Trails</t>
  </si>
  <si>
    <t xml:space="preserve">Mohawk Girls </t>
  </si>
  <si>
    <t>TBA</t>
  </si>
  <si>
    <t>Week 22: Sunday 28th May to Saturday 3rd June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</si>
</sst>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0" fontId="0" fillId="0" borderId="0" xfId="0" applyAlignment="1">
      <alignment wrapText="1"/>
    </xf>
    <xf numFmtId="0" fontId="33" fillId="0" borderId="0" xfId="0" applyFont="1" applyAlignment="1">
      <alignment/>
    </xf>
    <xf numFmtId="0" fontId="33" fillId="0" borderId="0" xfId="0" applyFont="1" applyAlignment="1">
      <alignment wrapText="1"/>
    </xf>
    <xf numFmtId="0" fontId="35" fillId="0" borderId="0" xfId="0" applyFont="1" applyAlignment="1">
      <alignment/>
    </xf>
    <xf numFmtId="0" fontId="35"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282"/>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8.8515625" defaultRowHeight="15"/>
  <cols>
    <col min="1" max="1" width="10.421875" style="0" bestFit="1" customWidth="1"/>
    <col min="2" max="2" width="10.00390625" style="0" bestFit="1" customWidth="1"/>
    <col min="3" max="3" width="45.421875" style="0" bestFit="1" customWidth="1"/>
    <col min="4" max="4" width="45.8515625" style="0" customWidth="1"/>
    <col min="5" max="5" width="12.7109375" style="0" bestFit="1" customWidth="1"/>
    <col min="6" max="6" width="16.421875" style="0" bestFit="1" customWidth="1"/>
    <col min="7" max="7" width="54.8515625" style="1" customWidth="1"/>
    <col min="8" max="8" width="17.421875" style="0" bestFit="1" customWidth="1"/>
    <col min="9" max="9" width="17.00390625" style="0" bestFit="1" customWidth="1"/>
    <col min="10" max="10" width="15.140625" style="0" bestFit="1" customWidth="1"/>
  </cols>
  <sheetData>
    <row r="1" ht="283.5" customHeight="1"/>
    <row r="2" spans="1:7" s="4" customFormat="1" ht="30.75" customHeight="1">
      <c r="A2" s="4" t="s">
        <v>393</v>
      </c>
      <c r="G2" s="5"/>
    </row>
    <row r="3" spans="1:10" s="2" customFormat="1" ht="15">
      <c r="A3" s="2" t="s">
        <v>0</v>
      </c>
      <c r="B3" s="2" t="s">
        <v>1</v>
      </c>
      <c r="C3" s="2" t="s">
        <v>2</v>
      </c>
      <c r="D3" s="2" t="s">
        <v>6</v>
      </c>
      <c r="E3" s="2" t="s">
        <v>3</v>
      </c>
      <c r="F3" s="2" t="s">
        <v>4</v>
      </c>
      <c r="G3" s="3" t="s">
        <v>5</v>
      </c>
      <c r="H3" s="2" t="s">
        <v>7</v>
      </c>
      <c r="I3" s="2" t="s">
        <v>8</v>
      </c>
      <c r="J3" s="2" t="s">
        <v>9</v>
      </c>
    </row>
    <row r="4" spans="1:10" ht="30">
      <c r="A4" t="str">
        <f aca="true" t="shared" si="0" ref="A4:A28">"2017-05-28"</f>
        <v>2017-05-28</v>
      </c>
      <c r="B4" t="str">
        <f>"0500"</f>
        <v>0500</v>
      </c>
      <c r="C4" t="s">
        <v>10</v>
      </c>
      <c r="E4" t="s">
        <v>11</v>
      </c>
      <c r="F4" t="s">
        <v>12</v>
      </c>
      <c r="G4" s="1" t="s">
        <v>13</v>
      </c>
      <c r="H4">
        <v>2012</v>
      </c>
      <c r="I4" t="s">
        <v>15</v>
      </c>
      <c r="J4" t="s">
        <v>16</v>
      </c>
    </row>
    <row r="5" spans="1:10" ht="30">
      <c r="A5" t="str">
        <f t="shared" si="0"/>
        <v>2017-05-28</v>
      </c>
      <c r="B5" t="str">
        <f>"0600"</f>
        <v>0600</v>
      </c>
      <c r="C5" t="s">
        <v>17</v>
      </c>
      <c r="D5" t="s">
        <v>20</v>
      </c>
      <c r="E5" t="s">
        <v>18</v>
      </c>
      <c r="G5" s="1" t="s">
        <v>19</v>
      </c>
      <c r="H5">
        <v>2002</v>
      </c>
      <c r="I5" t="s">
        <v>21</v>
      </c>
      <c r="J5" t="s">
        <v>22</v>
      </c>
    </row>
    <row r="6" spans="1:10" ht="30">
      <c r="A6" t="str">
        <f t="shared" si="0"/>
        <v>2017-05-28</v>
      </c>
      <c r="B6" t="str">
        <f>"0615"</f>
        <v>0615</v>
      </c>
      <c r="C6" t="s">
        <v>17</v>
      </c>
      <c r="D6" t="s">
        <v>23</v>
      </c>
      <c r="E6" t="s">
        <v>18</v>
      </c>
      <c r="G6" s="1" t="s">
        <v>19</v>
      </c>
      <c r="H6">
        <v>2002</v>
      </c>
      <c r="I6" t="s">
        <v>21</v>
      </c>
      <c r="J6" t="s">
        <v>24</v>
      </c>
    </row>
    <row r="7" spans="1:10" ht="15">
      <c r="A7" t="str">
        <f t="shared" si="0"/>
        <v>2017-05-28</v>
      </c>
      <c r="B7" t="str">
        <f>"0630"</f>
        <v>0630</v>
      </c>
      <c r="C7" t="s">
        <v>25</v>
      </c>
      <c r="D7" t="s">
        <v>27</v>
      </c>
      <c r="E7" t="s">
        <v>18</v>
      </c>
      <c r="G7" s="1" t="s">
        <v>26</v>
      </c>
      <c r="H7">
        <v>2013</v>
      </c>
      <c r="I7" t="s">
        <v>15</v>
      </c>
      <c r="J7" t="s">
        <v>28</v>
      </c>
    </row>
    <row r="8" spans="1:10" ht="45">
      <c r="A8" t="str">
        <f t="shared" si="0"/>
        <v>2017-05-28</v>
      </c>
      <c r="B8" t="str">
        <f>"0700"</f>
        <v>0700</v>
      </c>
      <c r="C8" t="s">
        <v>29</v>
      </c>
      <c r="D8" t="s">
        <v>31</v>
      </c>
      <c r="E8" t="s">
        <v>18</v>
      </c>
      <c r="G8" s="1" t="s">
        <v>30</v>
      </c>
      <c r="H8">
        <v>2005</v>
      </c>
      <c r="I8" t="s">
        <v>21</v>
      </c>
      <c r="J8" t="s">
        <v>32</v>
      </c>
    </row>
    <row r="9" spans="1:10" ht="30">
      <c r="A9" t="str">
        <f t="shared" si="0"/>
        <v>2017-05-28</v>
      </c>
      <c r="B9" t="str">
        <f>"0730"</f>
        <v>0730</v>
      </c>
      <c r="C9" t="s">
        <v>33</v>
      </c>
      <c r="D9" t="s">
        <v>35</v>
      </c>
      <c r="E9" t="s">
        <v>18</v>
      </c>
      <c r="G9" s="1" t="s">
        <v>34</v>
      </c>
      <c r="H9">
        <v>2012</v>
      </c>
      <c r="I9" t="s">
        <v>15</v>
      </c>
      <c r="J9" t="s">
        <v>36</v>
      </c>
    </row>
    <row r="10" spans="1:10" ht="15">
      <c r="A10" t="str">
        <f t="shared" si="0"/>
        <v>2017-05-28</v>
      </c>
      <c r="B10" t="str">
        <f>"0800"</f>
        <v>0800</v>
      </c>
      <c r="C10" t="s">
        <v>37</v>
      </c>
      <c r="D10" t="s">
        <v>39</v>
      </c>
      <c r="E10" t="s">
        <v>18</v>
      </c>
      <c r="G10" s="1" t="s">
        <v>38</v>
      </c>
      <c r="H10">
        <v>2014</v>
      </c>
      <c r="I10" t="s">
        <v>15</v>
      </c>
      <c r="J10" t="s">
        <v>40</v>
      </c>
    </row>
    <row r="11" spans="1:10" ht="46.5" customHeight="1">
      <c r="A11" t="str">
        <f t="shared" si="0"/>
        <v>2017-05-28</v>
      </c>
      <c r="B11" t="str">
        <f>"0830"</f>
        <v>0830</v>
      </c>
      <c r="C11" t="s">
        <v>41</v>
      </c>
      <c r="D11" t="s">
        <v>43</v>
      </c>
      <c r="E11" t="s">
        <v>18</v>
      </c>
      <c r="G11" s="1" t="s">
        <v>42</v>
      </c>
      <c r="H11">
        <v>2013</v>
      </c>
      <c r="I11" t="s">
        <v>21</v>
      </c>
      <c r="J11" t="s">
        <v>44</v>
      </c>
    </row>
    <row r="12" spans="1:10" ht="30">
      <c r="A12" t="str">
        <f t="shared" si="0"/>
        <v>2017-05-28</v>
      </c>
      <c r="B12" t="str">
        <f>"0900"</f>
        <v>0900</v>
      </c>
      <c r="C12" t="s">
        <v>45</v>
      </c>
      <c r="E12" t="s">
        <v>18</v>
      </c>
      <c r="G12" s="1" t="s">
        <v>46</v>
      </c>
      <c r="H12">
        <v>2007</v>
      </c>
      <c r="I12" t="s">
        <v>15</v>
      </c>
      <c r="J12" t="s">
        <v>47</v>
      </c>
    </row>
    <row r="13" spans="1:10" ht="45">
      <c r="A13" t="str">
        <f t="shared" si="0"/>
        <v>2017-05-28</v>
      </c>
      <c r="B13" t="str">
        <f>"0930"</f>
        <v>0930</v>
      </c>
      <c r="C13" t="s">
        <v>48</v>
      </c>
      <c r="D13" t="s">
        <v>369</v>
      </c>
      <c r="E13" t="s">
        <v>11</v>
      </c>
      <c r="G13" s="1" t="s">
        <v>49</v>
      </c>
      <c r="H13">
        <v>1982</v>
      </c>
      <c r="I13" t="s">
        <v>50</v>
      </c>
      <c r="J13" t="s">
        <v>51</v>
      </c>
    </row>
    <row r="14" spans="1:10" ht="45">
      <c r="A14" t="str">
        <f t="shared" si="0"/>
        <v>2017-05-28</v>
      </c>
      <c r="B14" t="str">
        <f>"1000"</f>
        <v>1000</v>
      </c>
      <c r="C14" t="s">
        <v>52</v>
      </c>
      <c r="G14" s="1" t="s">
        <v>53</v>
      </c>
      <c r="H14">
        <v>2017</v>
      </c>
      <c r="I14" t="s">
        <v>54</v>
      </c>
      <c r="J14" t="s">
        <v>55</v>
      </c>
    </row>
    <row r="15" spans="1:10" ht="15">
      <c r="A15" t="str">
        <f t="shared" si="0"/>
        <v>2017-05-28</v>
      </c>
      <c r="B15" t="str">
        <f>"1030"</f>
        <v>1030</v>
      </c>
      <c r="C15" t="s">
        <v>56</v>
      </c>
      <c r="E15" t="s">
        <v>57</v>
      </c>
      <c r="G15" s="1" t="s">
        <v>392</v>
      </c>
      <c r="H15">
        <v>0</v>
      </c>
      <c r="I15" t="s">
        <v>15</v>
      </c>
      <c r="J15" t="s">
        <v>58</v>
      </c>
    </row>
    <row r="16" spans="1:10" ht="45">
      <c r="A16" t="str">
        <f t="shared" si="0"/>
        <v>2017-05-28</v>
      </c>
      <c r="B16" t="str">
        <f>"1100"</f>
        <v>1100</v>
      </c>
      <c r="C16" t="s">
        <v>59</v>
      </c>
      <c r="E16" t="s">
        <v>18</v>
      </c>
      <c r="G16" s="1" t="s">
        <v>60</v>
      </c>
      <c r="H16">
        <v>2007</v>
      </c>
      <c r="I16" t="s">
        <v>15</v>
      </c>
      <c r="J16" t="s">
        <v>61</v>
      </c>
    </row>
    <row r="17" spans="1:10" ht="45">
      <c r="A17" t="str">
        <f t="shared" si="0"/>
        <v>2017-05-28</v>
      </c>
      <c r="B17" t="str">
        <f>"1200"</f>
        <v>1200</v>
      </c>
      <c r="C17" t="s">
        <v>62</v>
      </c>
      <c r="G17" s="1" t="s">
        <v>63</v>
      </c>
      <c r="H17">
        <v>2004</v>
      </c>
      <c r="I17" t="s">
        <v>15</v>
      </c>
      <c r="J17" t="s">
        <v>64</v>
      </c>
    </row>
    <row r="18" spans="1:10" ht="30">
      <c r="A18" t="str">
        <f t="shared" si="0"/>
        <v>2017-05-28</v>
      </c>
      <c r="B18" t="str">
        <f>"1300"</f>
        <v>1300</v>
      </c>
      <c r="C18" t="s">
        <v>65</v>
      </c>
      <c r="E18" t="s">
        <v>18</v>
      </c>
      <c r="G18" s="1" t="s">
        <v>66</v>
      </c>
      <c r="H18">
        <v>2011</v>
      </c>
      <c r="I18" t="s">
        <v>15</v>
      </c>
      <c r="J18" t="s">
        <v>67</v>
      </c>
    </row>
    <row r="19" spans="1:10" ht="15">
      <c r="A19" t="str">
        <f t="shared" si="0"/>
        <v>2017-05-28</v>
      </c>
      <c r="B19" t="str">
        <f>"1400"</f>
        <v>1400</v>
      </c>
      <c r="C19" t="s">
        <v>68</v>
      </c>
      <c r="G19" s="1" t="s">
        <v>69</v>
      </c>
      <c r="H19">
        <v>2017</v>
      </c>
      <c r="I19" t="s">
        <v>15</v>
      </c>
      <c r="J19" t="s">
        <v>55</v>
      </c>
    </row>
    <row r="20" spans="1:10" ht="45">
      <c r="A20" t="str">
        <f t="shared" si="0"/>
        <v>2017-05-28</v>
      </c>
      <c r="B20" t="str">
        <f>"1430"</f>
        <v>1430</v>
      </c>
      <c r="C20" t="s">
        <v>370</v>
      </c>
      <c r="D20" t="s">
        <v>71</v>
      </c>
      <c r="G20" s="1" t="s">
        <v>70</v>
      </c>
      <c r="H20">
        <v>0</v>
      </c>
      <c r="I20" t="s">
        <v>15</v>
      </c>
      <c r="J20" t="s">
        <v>67</v>
      </c>
    </row>
    <row r="21" spans="1:10" ht="32.25" customHeight="1">
      <c r="A21" t="str">
        <f t="shared" si="0"/>
        <v>2017-05-28</v>
      </c>
      <c r="B21" t="str">
        <f>"1530"</f>
        <v>1530</v>
      </c>
      <c r="C21" t="s">
        <v>371</v>
      </c>
      <c r="E21" t="s">
        <v>57</v>
      </c>
      <c r="G21" s="1" t="s">
        <v>72</v>
      </c>
      <c r="H21">
        <v>2017</v>
      </c>
      <c r="I21" t="s">
        <v>15</v>
      </c>
      <c r="J21" t="s">
        <v>73</v>
      </c>
    </row>
    <row r="22" spans="1:10" ht="45">
      <c r="A22" t="str">
        <f t="shared" si="0"/>
        <v>2017-05-28</v>
      </c>
      <c r="B22" t="str">
        <f>"1700"</f>
        <v>1700</v>
      </c>
      <c r="C22" t="s">
        <v>74</v>
      </c>
      <c r="E22" t="s">
        <v>57</v>
      </c>
      <c r="G22" s="1" t="s">
        <v>75</v>
      </c>
      <c r="H22">
        <v>2017</v>
      </c>
      <c r="I22" t="s">
        <v>54</v>
      </c>
      <c r="J22" t="s">
        <v>47</v>
      </c>
    </row>
    <row r="23" spans="1:10" ht="30">
      <c r="A23" t="str">
        <f t="shared" si="0"/>
        <v>2017-05-28</v>
      </c>
      <c r="B23" t="str">
        <f>"1730"</f>
        <v>1730</v>
      </c>
      <c r="C23" t="s">
        <v>76</v>
      </c>
      <c r="E23" t="s">
        <v>57</v>
      </c>
      <c r="G23" s="1" t="s">
        <v>77</v>
      </c>
      <c r="H23">
        <v>2017</v>
      </c>
      <c r="I23" t="s">
        <v>78</v>
      </c>
      <c r="J23" t="s">
        <v>47</v>
      </c>
    </row>
    <row r="24" spans="1:10" ht="45">
      <c r="A24" t="str">
        <f t="shared" si="0"/>
        <v>2017-05-28</v>
      </c>
      <c r="B24" t="str">
        <f>"1800"</f>
        <v>1800</v>
      </c>
      <c r="C24" t="s">
        <v>79</v>
      </c>
      <c r="E24" t="s">
        <v>18</v>
      </c>
      <c r="F24" t="s">
        <v>80</v>
      </c>
      <c r="G24" s="1" t="s">
        <v>81</v>
      </c>
      <c r="H24">
        <v>0</v>
      </c>
      <c r="I24" t="s">
        <v>15</v>
      </c>
      <c r="J24" t="s">
        <v>82</v>
      </c>
    </row>
    <row r="25" spans="1:10" ht="45">
      <c r="A25" t="str">
        <f t="shared" si="0"/>
        <v>2017-05-28</v>
      </c>
      <c r="B25" t="str">
        <f>"1830"</f>
        <v>1830</v>
      </c>
      <c r="C25" t="s">
        <v>83</v>
      </c>
      <c r="D25" t="s">
        <v>372</v>
      </c>
      <c r="E25" t="s">
        <v>18</v>
      </c>
      <c r="G25" s="1" t="s">
        <v>84</v>
      </c>
      <c r="H25">
        <v>2014</v>
      </c>
      <c r="I25" t="s">
        <v>15</v>
      </c>
      <c r="J25" t="s">
        <v>64</v>
      </c>
    </row>
    <row r="26" spans="1:10" ht="45">
      <c r="A26" t="str">
        <f t="shared" si="0"/>
        <v>2017-05-28</v>
      </c>
      <c r="B26" t="str">
        <f>"1930"</f>
        <v>1930</v>
      </c>
      <c r="C26" t="s">
        <v>85</v>
      </c>
      <c r="E26" t="s">
        <v>18</v>
      </c>
      <c r="G26" s="1" t="s">
        <v>86</v>
      </c>
      <c r="H26">
        <v>0</v>
      </c>
      <c r="I26" t="s">
        <v>15</v>
      </c>
      <c r="J26" t="s">
        <v>87</v>
      </c>
    </row>
    <row r="27" spans="1:10" ht="45">
      <c r="A27" t="str">
        <f t="shared" si="0"/>
        <v>2017-05-28</v>
      </c>
      <c r="B27" t="str">
        <f>"2200"</f>
        <v>2200</v>
      </c>
      <c r="C27" t="s">
        <v>373</v>
      </c>
      <c r="D27" t="s">
        <v>14</v>
      </c>
      <c r="E27" t="s">
        <v>88</v>
      </c>
      <c r="F27" t="s">
        <v>89</v>
      </c>
      <c r="G27" s="1" t="s">
        <v>90</v>
      </c>
      <c r="H27">
        <v>2001</v>
      </c>
      <c r="I27" t="s">
        <v>15</v>
      </c>
      <c r="J27" t="s">
        <v>91</v>
      </c>
    </row>
    <row r="28" spans="1:10" ht="45">
      <c r="A28" t="str">
        <f t="shared" si="0"/>
        <v>2017-05-28</v>
      </c>
      <c r="B28" t="str">
        <f>"2330"</f>
        <v>2330</v>
      </c>
      <c r="C28" t="s">
        <v>92</v>
      </c>
      <c r="D28" t="s">
        <v>94</v>
      </c>
      <c r="E28" t="s">
        <v>18</v>
      </c>
      <c r="G28" s="1" t="s">
        <v>93</v>
      </c>
      <c r="H28">
        <v>2013</v>
      </c>
      <c r="I28" t="s">
        <v>15</v>
      </c>
      <c r="J28" t="s">
        <v>55</v>
      </c>
    </row>
    <row r="29" spans="1:10" ht="30">
      <c r="A29" t="str">
        <f aca="true" t="shared" si="1" ref="A29:A68">"2017-05-29"</f>
        <v>2017-05-29</v>
      </c>
      <c r="B29" t="str">
        <f>"0000"</f>
        <v>0000</v>
      </c>
      <c r="C29" t="s">
        <v>10</v>
      </c>
      <c r="E29" t="s">
        <v>11</v>
      </c>
      <c r="F29" t="s">
        <v>12</v>
      </c>
      <c r="G29" s="1" t="s">
        <v>13</v>
      </c>
      <c r="H29">
        <v>2012</v>
      </c>
      <c r="I29" t="s">
        <v>15</v>
      </c>
      <c r="J29" t="s">
        <v>95</v>
      </c>
    </row>
    <row r="30" spans="1:10" ht="30">
      <c r="A30" t="str">
        <f t="shared" si="1"/>
        <v>2017-05-29</v>
      </c>
      <c r="B30" t="str">
        <f>"0100"</f>
        <v>0100</v>
      </c>
      <c r="C30" t="s">
        <v>10</v>
      </c>
      <c r="E30" t="s">
        <v>11</v>
      </c>
      <c r="F30" t="s">
        <v>12</v>
      </c>
      <c r="G30" s="1" t="s">
        <v>13</v>
      </c>
      <c r="H30">
        <v>2012</v>
      </c>
      <c r="I30" t="s">
        <v>15</v>
      </c>
      <c r="J30" t="s">
        <v>95</v>
      </c>
    </row>
    <row r="31" spans="1:10" ht="30">
      <c r="A31" t="str">
        <f t="shared" si="1"/>
        <v>2017-05-29</v>
      </c>
      <c r="B31" t="str">
        <f>"0200"</f>
        <v>0200</v>
      </c>
      <c r="C31" t="s">
        <v>10</v>
      </c>
      <c r="E31" t="s">
        <v>11</v>
      </c>
      <c r="F31" t="s">
        <v>12</v>
      </c>
      <c r="G31" s="1" t="s">
        <v>13</v>
      </c>
      <c r="H31">
        <v>2012</v>
      </c>
      <c r="I31" t="s">
        <v>15</v>
      </c>
      <c r="J31" t="s">
        <v>95</v>
      </c>
    </row>
    <row r="32" spans="1:10" ht="30">
      <c r="A32" t="str">
        <f t="shared" si="1"/>
        <v>2017-05-29</v>
      </c>
      <c r="B32" t="str">
        <f>"0300"</f>
        <v>0300</v>
      </c>
      <c r="C32" t="s">
        <v>10</v>
      </c>
      <c r="E32" t="s">
        <v>11</v>
      </c>
      <c r="F32" t="s">
        <v>12</v>
      </c>
      <c r="G32" s="1" t="s">
        <v>13</v>
      </c>
      <c r="H32">
        <v>2012</v>
      </c>
      <c r="I32" t="s">
        <v>15</v>
      </c>
      <c r="J32" t="s">
        <v>95</v>
      </c>
    </row>
    <row r="33" spans="1:10" ht="30">
      <c r="A33" t="str">
        <f t="shared" si="1"/>
        <v>2017-05-29</v>
      </c>
      <c r="B33" t="str">
        <f>"0400"</f>
        <v>0400</v>
      </c>
      <c r="C33" t="s">
        <v>10</v>
      </c>
      <c r="E33" t="s">
        <v>11</v>
      </c>
      <c r="F33" t="s">
        <v>12</v>
      </c>
      <c r="G33" s="1" t="s">
        <v>13</v>
      </c>
      <c r="H33">
        <v>2012</v>
      </c>
      <c r="I33" t="s">
        <v>15</v>
      </c>
      <c r="J33" t="s">
        <v>95</v>
      </c>
    </row>
    <row r="34" spans="1:10" ht="30">
      <c r="A34" t="str">
        <f t="shared" si="1"/>
        <v>2017-05-29</v>
      </c>
      <c r="B34" t="str">
        <f>"0500"</f>
        <v>0500</v>
      </c>
      <c r="C34" t="s">
        <v>10</v>
      </c>
      <c r="E34" t="s">
        <v>11</v>
      </c>
      <c r="F34" t="s">
        <v>12</v>
      </c>
      <c r="G34" s="1" t="s">
        <v>13</v>
      </c>
      <c r="H34">
        <v>2012</v>
      </c>
      <c r="I34" t="s">
        <v>15</v>
      </c>
      <c r="J34" t="s">
        <v>96</v>
      </c>
    </row>
    <row r="35" spans="1:10" ht="30">
      <c r="A35" t="str">
        <f t="shared" si="1"/>
        <v>2017-05-29</v>
      </c>
      <c r="B35" t="str">
        <f>"0600"</f>
        <v>0600</v>
      </c>
      <c r="C35" t="s">
        <v>33</v>
      </c>
      <c r="D35" t="s">
        <v>98</v>
      </c>
      <c r="E35" t="s">
        <v>18</v>
      </c>
      <c r="G35" s="1" t="s">
        <v>97</v>
      </c>
      <c r="H35">
        <v>2012</v>
      </c>
      <c r="I35" t="s">
        <v>15</v>
      </c>
      <c r="J35" t="s">
        <v>36</v>
      </c>
    </row>
    <row r="36" spans="1:10" ht="45">
      <c r="A36" t="str">
        <f t="shared" si="1"/>
        <v>2017-05-29</v>
      </c>
      <c r="B36" t="str">
        <f>"0630"</f>
        <v>0630</v>
      </c>
      <c r="C36" t="s">
        <v>29</v>
      </c>
      <c r="D36" t="s">
        <v>99</v>
      </c>
      <c r="E36" t="s">
        <v>18</v>
      </c>
      <c r="G36" s="1" t="s">
        <v>30</v>
      </c>
      <c r="H36">
        <v>2005</v>
      </c>
      <c r="I36" t="s">
        <v>21</v>
      </c>
      <c r="J36" t="s">
        <v>32</v>
      </c>
    </row>
    <row r="37" spans="1:10" ht="45">
      <c r="A37" t="str">
        <f t="shared" si="1"/>
        <v>2017-05-29</v>
      </c>
      <c r="B37" t="str">
        <f>"0700"</f>
        <v>0700</v>
      </c>
      <c r="C37" t="s">
        <v>100</v>
      </c>
      <c r="E37" t="s">
        <v>18</v>
      </c>
      <c r="G37" s="1" t="s">
        <v>101</v>
      </c>
      <c r="H37">
        <v>2014</v>
      </c>
      <c r="I37" t="s">
        <v>15</v>
      </c>
      <c r="J37" t="s">
        <v>36</v>
      </c>
    </row>
    <row r="38" spans="1:10" ht="30">
      <c r="A38" t="str">
        <f t="shared" si="1"/>
        <v>2017-05-29</v>
      </c>
      <c r="B38" t="str">
        <f>"0730"</f>
        <v>0730</v>
      </c>
      <c r="C38" t="s">
        <v>33</v>
      </c>
      <c r="D38" t="s">
        <v>103</v>
      </c>
      <c r="E38" t="s">
        <v>18</v>
      </c>
      <c r="G38" s="1" t="s">
        <v>102</v>
      </c>
      <c r="H38">
        <v>2012</v>
      </c>
      <c r="I38" t="s">
        <v>15</v>
      </c>
      <c r="J38" t="s">
        <v>32</v>
      </c>
    </row>
    <row r="39" spans="1:10" ht="30">
      <c r="A39" t="str">
        <f t="shared" si="1"/>
        <v>2017-05-29</v>
      </c>
      <c r="B39" t="str">
        <f>"0800"</f>
        <v>0800</v>
      </c>
      <c r="C39" t="s">
        <v>45</v>
      </c>
      <c r="E39" t="s">
        <v>18</v>
      </c>
      <c r="G39" s="1" t="s">
        <v>46</v>
      </c>
      <c r="H39">
        <v>2007</v>
      </c>
      <c r="I39" t="s">
        <v>15</v>
      </c>
      <c r="J39" t="s">
        <v>44</v>
      </c>
    </row>
    <row r="40" spans="1:10" ht="45">
      <c r="A40" t="str">
        <f t="shared" si="1"/>
        <v>2017-05-29</v>
      </c>
      <c r="B40" t="str">
        <f>"0830"</f>
        <v>0830</v>
      </c>
      <c r="C40" t="s">
        <v>29</v>
      </c>
      <c r="D40" t="s">
        <v>104</v>
      </c>
      <c r="E40" t="s">
        <v>18</v>
      </c>
      <c r="G40" s="1" t="s">
        <v>30</v>
      </c>
      <c r="H40">
        <v>2005</v>
      </c>
      <c r="I40" t="s">
        <v>21</v>
      </c>
      <c r="J40" t="s">
        <v>32</v>
      </c>
    </row>
    <row r="41" spans="1:10" ht="30">
      <c r="A41" t="str">
        <f t="shared" si="1"/>
        <v>2017-05-29</v>
      </c>
      <c r="B41" t="str">
        <f>"0900"</f>
        <v>0900</v>
      </c>
      <c r="C41" t="s">
        <v>17</v>
      </c>
      <c r="D41" t="s">
        <v>105</v>
      </c>
      <c r="E41" t="s">
        <v>18</v>
      </c>
      <c r="G41" s="1" t="s">
        <v>19</v>
      </c>
      <c r="H41">
        <v>2002</v>
      </c>
      <c r="I41" t="s">
        <v>21</v>
      </c>
      <c r="J41" t="s">
        <v>24</v>
      </c>
    </row>
    <row r="42" spans="1:10" ht="45">
      <c r="A42" t="str">
        <f t="shared" si="1"/>
        <v>2017-05-29</v>
      </c>
      <c r="B42" t="str">
        <f>"0915"</f>
        <v>0915</v>
      </c>
      <c r="C42" t="s">
        <v>106</v>
      </c>
      <c r="D42" t="s">
        <v>108</v>
      </c>
      <c r="G42" s="1" t="s">
        <v>107</v>
      </c>
      <c r="H42">
        <v>2016</v>
      </c>
      <c r="I42" t="s">
        <v>15</v>
      </c>
      <c r="J42" t="s">
        <v>109</v>
      </c>
    </row>
    <row r="43" spans="1:10" ht="45">
      <c r="A43" t="str">
        <f t="shared" si="1"/>
        <v>2017-05-29</v>
      </c>
      <c r="B43" t="str">
        <f>"0930"</f>
        <v>0930</v>
      </c>
      <c r="C43" t="s">
        <v>48</v>
      </c>
      <c r="D43" t="s">
        <v>110</v>
      </c>
      <c r="E43" t="s">
        <v>11</v>
      </c>
      <c r="G43" s="1" t="s">
        <v>49</v>
      </c>
      <c r="H43">
        <v>1982</v>
      </c>
      <c r="I43" t="s">
        <v>50</v>
      </c>
      <c r="J43" t="s">
        <v>51</v>
      </c>
    </row>
    <row r="44" spans="1:10" ht="45">
      <c r="A44" t="str">
        <f t="shared" si="1"/>
        <v>2017-05-29</v>
      </c>
      <c r="B44" t="str">
        <f>"1000"</f>
        <v>1000</v>
      </c>
      <c r="C44" t="s">
        <v>74</v>
      </c>
      <c r="E44" t="s">
        <v>57</v>
      </c>
      <c r="G44" s="1" t="s">
        <v>75</v>
      </c>
      <c r="H44">
        <v>2017</v>
      </c>
      <c r="I44" t="s">
        <v>54</v>
      </c>
      <c r="J44" t="s">
        <v>47</v>
      </c>
    </row>
    <row r="45" spans="1:10" ht="15">
      <c r="A45" t="str">
        <f t="shared" si="1"/>
        <v>2017-05-29</v>
      </c>
      <c r="B45" t="str">
        <f>"1030"</f>
        <v>1030</v>
      </c>
      <c r="C45" t="s">
        <v>111</v>
      </c>
      <c r="E45" t="s">
        <v>18</v>
      </c>
      <c r="G45" s="1" t="s">
        <v>112</v>
      </c>
      <c r="H45">
        <v>0</v>
      </c>
      <c r="I45" t="s">
        <v>15</v>
      </c>
      <c r="J45" t="s">
        <v>36</v>
      </c>
    </row>
    <row r="46" spans="1:10" ht="45">
      <c r="A46" t="str">
        <f t="shared" si="1"/>
        <v>2017-05-29</v>
      </c>
      <c r="B46" t="str">
        <f>"1230"</f>
        <v>1230</v>
      </c>
      <c r="C46" t="s">
        <v>373</v>
      </c>
      <c r="D46" t="s">
        <v>14</v>
      </c>
      <c r="E46" t="s">
        <v>88</v>
      </c>
      <c r="F46" t="s">
        <v>89</v>
      </c>
      <c r="G46" s="1" t="s">
        <v>90</v>
      </c>
      <c r="H46">
        <v>2001</v>
      </c>
      <c r="I46" t="s">
        <v>15</v>
      </c>
      <c r="J46" t="s">
        <v>91</v>
      </c>
    </row>
    <row r="47" spans="1:10" ht="45">
      <c r="A47" t="str">
        <f t="shared" si="1"/>
        <v>2017-05-29</v>
      </c>
      <c r="B47" t="str">
        <f>"1400"</f>
        <v>1400</v>
      </c>
      <c r="C47" t="s">
        <v>113</v>
      </c>
      <c r="E47" t="s">
        <v>11</v>
      </c>
      <c r="G47" s="1" t="s">
        <v>114</v>
      </c>
      <c r="H47">
        <v>2014</v>
      </c>
      <c r="I47" t="s">
        <v>15</v>
      </c>
      <c r="J47" t="s">
        <v>36</v>
      </c>
    </row>
    <row r="48" spans="1:10" ht="45">
      <c r="A48" t="str">
        <f t="shared" si="1"/>
        <v>2017-05-29</v>
      </c>
      <c r="B48" t="str">
        <f>"1430"</f>
        <v>1430</v>
      </c>
      <c r="C48" t="s">
        <v>79</v>
      </c>
      <c r="E48" t="s">
        <v>18</v>
      </c>
      <c r="F48" t="s">
        <v>80</v>
      </c>
      <c r="G48" s="1" t="s">
        <v>81</v>
      </c>
      <c r="H48">
        <v>0</v>
      </c>
      <c r="I48" t="s">
        <v>15</v>
      </c>
      <c r="J48" t="s">
        <v>82</v>
      </c>
    </row>
    <row r="49" spans="1:10" ht="45">
      <c r="A49" t="str">
        <f t="shared" si="1"/>
        <v>2017-05-29</v>
      </c>
      <c r="B49" t="str">
        <f>"1500"</f>
        <v>1500</v>
      </c>
      <c r="C49" t="s">
        <v>106</v>
      </c>
      <c r="D49" t="s">
        <v>108</v>
      </c>
      <c r="G49" s="1" t="s">
        <v>107</v>
      </c>
      <c r="H49">
        <v>2016</v>
      </c>
      <c r="I49" t="s">
        <v>15</v>
      </c>
      <c r="J49" t="s">
        <v>109</v>
      </c>
    </row>
    <row r="50" spans="1:10" ht="45">
      <c r="A50" t="str">
        <f t="shared" si="1"/>
        <v>2017-05-29</v>
      </c>
      <c r="B50" t="str">
        <f>"1515"</f>
        <v>1515</v>
      </c>
      <c r="C50" t="s">
        <v>115</v>
      </c>
      <c r="E50" t="s">
        <v>18</v>
      </c>
      <c r="G50" s="1" t="s">
        <v>116</v>
      </c>
      <c r="H50">
        <v>0</v>
      </c>
      <c r="I50" t="s">
        <v>21</v>
      </c>
      <c r="J50" t="s">
        <v>22</v>
      </c>
    </row>
    <row r="51" spans="1:10" ht="45">
      <c r="A51" t="str">
        <f t="shared" si="1"/>
        <v>2017-05-29</v>
      </c>
      <c r="B51" t="str">
        <f>"1530"</f>
        <v>1530</v>
      </c>
      <c r="C51" t="s">
        <v>48</v>
      </c>
      <c r="D51" t="s">
        <v>374</v>
      </c>
      <c r="E51" t="s">
        <v>11</v>
      </c>
      <c r="G51" s="1" t="s">
        <v>49</v>
      </c>
      <c r="H51">
        <v>1982</v>
      </c>
      <c r="I51" t="s">
        <v>50</v>
      </c>
      <c r="J51" t="s">
        <v>51</v>
      </c>
    </row>
    <row r="52" spans="1:10" ht="45">
      <c r="A52" t="str">
        <f t="shared" si="1"/>
        <v>2017-05-29</v>
      </c>
      <c r="B52" t="str">
        <f>"1600"</f>
        <v>1600</v>
      </c>
      <c r="C52" t="s">
        <v>117</v>
      </c>
      <c r="E52" t="s">
        <v>11</v>
      </c>
      <c r="G52" s="1" t="s">
        <v>118</v>
      </c>
      <c r="H52">
        <v>2014</v>
      </c>
      <c r="I52" t="s">
        <v>21</v>
      </c>
      <c r="J52" t="s">
        <v>82</v>
      </c>
    </row>
    <row r="53" spans="1:10" ht="44.25" customHeight="1">
      <c r="A53" t="str">
        <f t="shared" si="1"/>
        <v>2017-05-29</v>
      </c>
      <c r="B53" t="str">
        <f>"1630"</f>
        <v>1630</v>
      </c>
      <c r="C53" t="s">
        <v>41</v>
      </c>
      <c r="D53" t="s">
        <v>375</v>
      </c>
      <c r="E53" t="s">
        <v>18</v>
      </c>
      <c r="G53" s="1" t="s">
        <v>119</v>
      </c>
      <c r="H53">
        <v>2013</v>
      </c>
      <c r="I53" t="s">
        <v>21</v>
      </c>
      <c r="J53" t="s">
        <v>44</v>
      </c>
    </row>
    <row r="54" spans="1:10" ht="44.25" customHeight="1">
      <c r="A54" t="str">
        <f t="shared" si="1"/>
        <v>2017-05-29</v>
      </c>
      <c r="B54" t="str">
        <f>"1700"</f>
        <v>1700</v>
      </c>
      <c r="C54" t="s">
        <v>120</v>
      </c>
      <c r="D54" t="s">
        <v>123</v>
      </c>
      <c r="E54" t="s">
        <v>11</v>
      </c>
      <c r="F54" t="s">
        <v>121</v>
      </c>
      <c r="G54" s="1" t="s">
        <v>122</v>
      </c>
      <c r="H54">
        <v>2014</v>
      </c>
      <c r="I54" t="s">
        <v>54</v>
      </c>
      <c r="J54" t="s">
        <v>40</v>
      </c>
    </row>
    <row r="55" spans="1:10" ht="45">
      <c r="A55" t="str">
        <f t="shared" si="1"/>
        <v>2017-05-29</v>
      </c>
      <c r="B55" t="str">
        <f>"1730"</f>
        <v>1730</v>
      </c>
      <c r="C55" t="s">
        <v>124</v>
      </c>
      <c r="D55" t="s">
        <v>126</v>
      </c>
      <c r="E55" t="s">
        <v>18</v>
      </c>
      <c r="G55" s="1" t="s">
        <v>125</v>
      </c>
      <c r="H55">
        <v>0</v>
      </c>
      <c r="I55" t="s">
        <v>54</v>
      </c>
      <c r="J55" t="s">
        <v>47</v>
      </c>
    </row>
    <row r="56" spans="1:10" ht="45">
      <c r="A56" t="str">
        <f t="shared" si="1"/>
        <v>2017-05-29</v>
      </c>
      <c r="B56" t="str">
        <f>"1800"</f>
        <v>1800</v>
      </c>
      <c r="C56" t="s">
        <v>127</v>
      </c>
      <c r="D56" t="s">
        <v>129</v>
      </c>
      <c r="E56" t="s">
        <v>18</v>
      </c>
      <c r="G56" s="1" t="s">
        <v>128</v>
      </c>
      <c r="H56">
        <v>0</v>
      </c>
      <c r="I56" t="s">
        <v>15</v>
      </c>
      <c r="J56" t="s">
        <v>24</v>
      </c>
    </row>
    <row r="57" spans="1:10" ht="45">
      <c r="A57" t="str">
        <f t="shared" si="1"/>
        <v>2017-05-29</v>
      </c>
      <c r="B57" t="str">
        <f>"1815"</f>
        <v>1815</v>
      </c>
      <c r="C57" t="s">
        <v>127</v>
      </c>
      <c r="D57" t="s">
        <v>131</v>
      </c>
      <c r="E57" t="s">
        <v>11</v>
      </c>
      <c r="G57" s="1" t="s">
        <v>130</v>
      </c>
      <c r="H57">
        <v>0</v>
      </c>
      <c r="I57" t="s">
        <v>15</v>
      </c>
      <c r="J57" t="s">
        <v>24</v>
      </c>
    </row>
    <row r="58" spans="1:10" ht="45">
      <c r="A58" t="str">
        <f t="shared" si="1"/>
        <v>2017-05-29</v>
      </c>
      <c r="B58" t="str">
        <f>"1830"</f>
        <v>1830</v>
      </c>
      <c r="C58" t="s">
        <v>132</v>
      </c>
      <c r="D58" t="s">
        <v>135</v>
      </c>
      <c r="E58" t="s">
        <v>11</v>
      </c>
      <c r="F58" t="s">
        <v>133</v>
      </c>
      <c r="G58" s="1" t="s">
        <v>134</v>
      </c>
      <c r="H58">
        <v>2009</v>
      </c>
      <c r="I58" t="s">
        <v>15</v>
      </c>
      <c r="J58" t="s">
        <v>36</v>
      </c>
    </row>
    <row r="59" spans="1:10" ht="45">
      <c r="A59" t="str">
        <f t="shared" si="1"/>
        <v>2017-05-29</v>
      </c>
      <c r="B59" t="str">
        <f>"1900"</f>
        <v>1900</v>
      </c>
      <c r="C59" t="s">
        <v>136</v>
      </c>
      <c r="D59" t="s">
        <v>138</v>
      </c>
      <c r="E59" t="s">
        <v>18</v>
      </c>
      <c r="G59" s="1" t="s">
        <v>137</v>
      </c>
      <c r="H59">
        <v>2016</v>
      </c>
      <c r="I59" t="s">
        <v>15</v>
      </c>
      <c r="J59" t="s">
        <v>22</v>
      </c>
    </row>
    <row r="60" spans="1:10" ht="45">
      <c r="A60" t="str">
        <f t="shared" si="1"/>
        <v>2017-05-29</v>
      </c>
      <c r="B60" t="str">
        <f>"1920"</f>
        <v>1920</v>
      </c>
      <c r="C60" t="s">
        <v>139</v>
      </c>
      <c r="E60" t="s">
        <v>57</v>
      </c>
      <c r="G60" s="1" t="s">
        <v>140</v>
      </c>
      <c r="H60">
        <v>2017</v>
      </c>
      <c r="I60" t="s">
        <v>15</v>
      </c>
      <c r="J60" t="s">
        <v>141</v>
      </c>
    </row>
    <row r="61" spans="1:10" ht="45">
      <c r="A61" t="str">
        <f t="shared" si="1"/>
        <v>2017-05-29</v>
      </c>
      <c r="B61" t="str">
        <f>"1930"</f>
        <v>1930</v>
      </c>
      <c r="C61" t="s">
        <v>142</v>
      </c>
      <c r="D61" t="s">
        <v>144</v>
      </c>
      <c r="G61" s="1" t="s">
        <v>143</v>
      </c>
      <c r="H61">
        <v>0</v>
      </c>
      <c r="I61" t="s">
        <v>15</v>
      </c>
      <c r="J61" t="s">
        <v>55</v>
      </c>
    </row>
    <row r="62" spans="1:10" ht="45">
      <c r="A62" t="str">
        <f t="shared" si="1"/>
        <v>2017-05-29</v>
      </c>
      <c r="B62" t="str">
        <f>"2000"</f>
        <v>2000</v>
      </c>
      <c r="C62" t="s">
        <v>145</v>
      </c>
      <c r="E62" t="s">
        <v>88</v>
      </c>
      <c r="F62" t="s">
        <v>146</v>
      </c>
      <c r="G62" s="1" t="s">
        <v>147</v>
      </c>
      <c r="H62">
        <v>2014</v>
      </c>
      <c r="I62" t="s">
        <v>15</v>
      </c>
      <c r="J62" t="s">
        <v>51</v>
      </c>
    </row>
    <row r="63" spans="1:10" ht="60">
      <c r="A63" t="str">
        <f t="shared" si="1"/>
        <v>2017-05-29</v>
      </c>
      <c r="B63" t="str">
        <f>"2030"</f>
        <v>2030</v>
      </c>
      <c r="C63" t="s">
        <v>148</v>
      </c>
      <c r="G63" s="1" t="s">
        <v>149</v>
      </c>
      <c r="H63">
        <v>0</v>
      </c>
      <c r="I63" t="s">
        <v>15</v>
      </c>
      <c r="J63" t="s">
        <v>150</v>
      </c>
    </row>
    <row r="64" spans="1:10" ht="45">
      <c r="A64" t="str">
        <f t="shared" si="1"/>
        <v>2017-05-29</v>
      </c>
      <c r="B64" t="str">
        <f>"2100"</f>
        <v>2100</v>
      </c>
      <c r="C64" t="s">
        <v>151</v>
      </c>
      <c r="E64" t="s">
        <v>57</v>
      </c>
      <c r="G64" s="1" t="s">
        <v>152</v>
      </c>
      <c r="H64">
        <v>2017</v>
      </c>
      <c r="I64" t="s">
        <v>15</v>
      </c>
      <c r="J64" t="s">
        <v>47</v>
      </c>
    </row>
    <row r="65" spans="1:10" ht="47.25" customHeight="1">
      <c r="A65" t="str">
        <f t="shared" si="1"/>
        <v>2017-05-29</v>
      </c>
      <c r="B65" t="str">
        <f>"2130"</f>
        <v>2130</v>
      </c>
      <c r="C65" t="s">
        <v>153</v>
      </c>
      <c r="D65" t="s">
        <v>155</v>
      </c>
      <c r="E65" t="s">
        <v>18</v>
      </c>
      <c r="G65" s="1" t="s">
        <v>154</v>
      </c>
      <c r="H65">
        <v>2015</v>
      </c>
      <c r="I65" t="s">
        <v>54</v>
      </c>
      <c r="J65" t="s">
        <v>47</v>
      </c>
    </row>
    <row r="66" spans="1:10" ht="47.25" customHeight="1">
      <c r="A66" t="str">
        <f t="shared" si="1"/>
        <v>2017-05-29</v>
      </c>
      <c r="B66" t="str">
        <f>"2200"</f>
        <v>2200</v>
      </c>
      <c r="C66" t="s">
        <v>156</v>
      </c>
      <c r="D66" t="s">
        <v>160</v>
      </c>
      <c r="E66" t="s">
        <v>157</v>
      </c>
      <c r="F66" t="s">
        <v>158</v>
      </c>
      <c r="G66" s="1" t="s">
        <v>159</v>
      </c>
      <c r="H66">
        <v>2008</v>
      </c>
      <c r="I66" t="s">
        <v>54</v>
      </c>
      <c r="J66" t="s">
        <v>55</v>
      </c>
    </row>
    <row r="67" spans="1:10" ht="48" customHeight="1">
      <c r="A67" t="str">
        <f t="shared" si="1"/>
        <v>2017-05-29</v>
      </c>
      <c r="B67" t="str">
        <f>"2230"</f>
        <v>2230</v>
      </c>
      <c r="C67" t="s">
        <v>161</v>
      </c>
      <c r="E67" t="s">
        <v>18</v>
      </c>
      <c r="G67" s="1" t="s">
        <v>162</v>
      </c>
      <c r="H67">
        <v>2004</v>
      </c>
      <c r="I67" t="s">
        <v>54</v>
      </c>
      <c r="J67" t="s">
        <v>55</v>
      </c>
    </row>
    <row r="68" spans="1:10" ht="45">
      <c r="A68" t="str">
        <f t="shared" si="1"/>
        <v>2017-05-29</v>
      </c>
      <c r="B68" t="str">
        <f>"2300"</f>
        <v>2300</v>
      </c>
      <c r="C68" t="s">
        <v>163</v>
      </c>
      <c r="D68" t="s">
        <v>376</v>
      </c>
      <c r="E68" t="s">
        <v>11</v>
      </c>
      <c r="G68" s="1" t="s">
        <v>164</v>
      </c>
      <c r="H68">
        <v>2013</v>
      </c>
      <c r="I68" t="s">
        <v>54</v>
      </c>
      <c r="J68" t="s">
        <v>61</v>
      </c>
    </row>
    <row r="69" spans="1:10" ht="30">
      <c r="A69" t="str">
        <f aca="true" t="shared" si="2" ref="A69:A111">"2017-05-30"</f>
        <v>2017-05-30</v>
      </c>
      <c r="B69" t="str">
        <f>"0000"</f>
        <v>0000</v>
      </c>
      <c r="C69" t="s">
        <v>10</v>
      </c>
      <c r="E69" t="s">
        <v>11</v>
      </c>
      <c r="F69" t="s">
        <v>12</v>
      </c>
      <c r="G69" s="1" t="s">
        <v>13</v>
      </c>
      <c r="H69">
        <v>2012</v>
      </c>
      <c r="I69" t="s">
        <v>15</v>
      </c>
      <c r="J69" t="s">
        <v>95</v>
      </c>
    </row>
    <row r="70" spans="1:10" ht="30">
      <c r="A70" t="str">
        <f t="shared" si="2"/>
        <v>2017-05-30</v>
      </c>
      <c r="B70" t="str">
        <f>"0100"</f>
        <v>0100</v>
      </c>
      <c r="C70" t="s">
        <v>10</v>
      </c>
      <c r="E70" t="s">
        <v>11</v>
      </c>
      <c r="F70" t="s">
        <v>12</v>
      </c>
      <c r="G70" s="1" t="s">
        <v>13</v>
      </c>
      <c r="H70">
        <v>2012</v>
      </c>
      <c r="I70" t="s">
        <v>15</v>
      </c>
      <c r="J70" t="s">
        <v>95</v>
      </c>
    </row>
    <row r="71" spans="1:10" ht="30">
      <c r="A71" t="str">
        <f t="shared" si="2"/>
        <v>2017-05-30</v>
      </c>
      <c r="B71" t="str">
        <f>"0200"</f>
        <v>0200</v>
      </c>
      <c r="C71" t="s">
        <v>10</v>
      </c>
      <c r="E71" t="s">
        <v>11</v>
      </c>
      <c r="F71" t="s">
        <v>12</v>
      </c>
      <c r="G71" s="1" t="s">
        <v>13</v>
      </c>
      <c r="H71">
        <v>2012</v>
      </c>
      <c r="I71" t="s">
        <v>15</v>
      </c>
      <c r="J71" t="s">
        <v>95</v>
      </c>
    </row>
    <row r="72" spans="1:10" ht="30">
      <c r="A72" t="str">
        <f t="shared" si="2"/>
        <v>2017-05-30</v>
      </c>
      <c r="B72" t="str">
        <f>"0300"</f>
        <v>0300</v>
      </c>
      <c r="C72" t="s">
        <v>10</v>
      </c>
      <c r="E72" t="s">
        <v>11</v>
      </c>
      <c r="F72" t="s">
        <v>12</v>
      </c>
      <c r="G72" s="1" t="s">
        <v>13</v>
      </c>
      <c r="H72">
        <v>2012</v>
      </c>
      <c r="I72" t="s">
        <v>15</v>
      </c>
      <c r="J72" t="s">
        <v>95</v>
      </c>
    </row>
    <row r="73" spans="1:10" ht="30">
      <c r="A73" t="str">
        <f t="shared" si="2"/>
        <v>2017-05-30</v>
      </c>
      <c r="B73" t="str">
        <f>"0400"</f>
        <v>0400</v>
      </c>
      <c r="C73" t="s">
        <v>10</v>
      </c>
      <c r="E73" t="s">
        <v>11</v>
      </c>
      <c r="F73" t="s">
        <v>12</v>
      </c>
      <c r="G73" s="1" t="s">
        <v>13</v>
      </c>
      <c r="H73">
        <v>2012</v>
      </c>
      <c r="I73" t="s">
        <v>15</v>
      </c>
      <c r="J73" t="s">
        <v>95</v>
      </c>
    </row>
    <row r="74" spans="1:10" ht="30">
      <c r="A74" t="str">
        <f t="shared" si="2"/>
        <v>2017-05-30</v>
      </c>
      <c r="B74" t="str">
        <f>"0500"</f>
        <v>0500</v>
      </c>
      <c r="C74" t="s">
        <v>10</v>
      </c>
      <c r="E74" t="s">
        <v>11</v>
      </c>
      <c r="F74" t="s">
        <v>12</v>
      </c>
      <c r="G74" s="1" t="s">
        <v>13</v>
      </c>
      <c r="H74">
        <v>2012</v>
      </c>
      <c r="I74" t="s">
        <v>15</v>
      </c>
      <c r="J74" t="s">
        <v>96</v>
      </c>
    </row>
    <row r="75" spans="1:10" ht="30">
      <c r="A75" t="str">
        <f t="shared" si="2"/>
        <v>2017-05-30</v>
      </c>
      <c r="B75" t="str">
        <f>"0600"</f>
        <v>0600</v>
      </c>
      <c r="C75" t="s">
        <v>33</v>
      </c>
      <c r="D75" t="s">
        <v>166</v>
      </c>
      <c r="E75" t="s">
        <v>18</v>
      </c>
      <c r="G75" s="1" t="s">
        <v>165</v>
      </c>
      <c r="H75">
        <v>2012</v>
      </c>
      <c r="I75" t="s">
        <v>15</v>
      </c>
      <c r="J75" t="s">
        <v>36</v>
      </c>
    </row>
    <row r="76" spans="1:10" ht="45">
      <c r="A76" t="str">
        <f t="shared" si="2"/>
        <v>2017-05-30</v>
      </c>
      <c r="B76" t="str">
        <f>"0630"</f>
        <v>0630</v>
      </c>
      <c r="C76" t="s">
        <v>29</v>
      </c>
      <c r="D76" t="s">
        <v>377</v>
      </c>
      <c r="E76" t="s">
        <v>18</v>
      </c>
      <c r="G76" s="1" t="s">
        <v>30</v>
      </c>
      <c r="H76">
        <v>2005</v>
      </c>
      <c r="I76" t="s">
        <v>21</v>
      </c>
      <c r="J76" t="s">
        <v>32</v>
      </c>
    </row>
    <row r="77" spans="1:10" ht="45">
      <c r="A77" t="str">
        <f t="shared" si="2"/>
        <v>2017-05-30</v>
      </c>
      <c r="B77" t="str">
        <f>"0700"</f>
        <v>0700</v>
      </c>
      <c r="C77" t="s">
        <v>100</v>
      </c>
      <c r="E77" t="s">
        <v>18</v>
      </c>
      <c r="G77" s="1" t="s">
        <v>101</v>
      </c>
      <c r="H77">
        <v>2014</v>
      </c>
      <c r="I77" t="s">
        <v>15</v>
      </c>
      <c r="J77" t="s">
        <v>36</v>
      </c>
    </row>
    <row r="78" spans="1:10" ht="30">
      <c r="A78" t="str">
        <f t="shared" si="2"/>
        <v>2017-05-30</v>
      </c>
      <c r="B78" t="str">
        <f>"0730"</f>
        <v>0730</v>
      </c>
      <c r="C78" t="s">
        <v>33</v>
      </c>
      <c r="D78" t="s">
        <v>35</v>
      </c>
      <c r="E78" t="s">
        <v>18</v>
      </c>
      <c r="G78" s="1" t="s">
        <v>34</v>
      </c>
      <c r="H78">
        <v>2012</v>
      </c>
      <c r="I78" t="s">
        <v>15</v>
      </c>
      <c r="J78" t="s">
        <v>36</v>
      </c>
    </row>
    <row r="79" spans="1:10" ht="30">
      <c r="A79" t="str">
        <f t="shared" si="2"/>
        <v>2017-05-30</v>
      </c>
      <c r="B79" t="str">
        <f>"0800"</f>
        <v>0800</v>
      </c>
      <c r="C79" t="s">
        <v>45</v>
      </c>
      <c r="E79" t="s">
        <v>18</v>
      </c>
      <c r="G79" s="1" t="s">
        <v>46</v>
      </c>
      <c r="H79">
        <v>2007</v>
      </c>
      <c r="I79" t="s">
        <v>15</v>
      </c>
      <c r="J79" t="s">
        <v>32</v>
      </c>
    </row>
    <row r="80" spans="1:10" ht="45">
      <c r="A80" t="str">
        <f t="shared" si="2"/>
        <v>2017-05-30</v>
      </c>
      <c r="B80" t="str">
        <f>"0830"</f>
        <v>0830</v>
      </c>
      <c r="C80" t="s">
        <v>29</v>
      </c>
      <c r="D80" t="s">
        <v>167</v>
      </c>
      <c r="E80" t="s">
        <v>18</v>
      </c>
      <c r="G80" s="1" t="s">
        <v>30</v>
      </c>
      <c r="H80">
        <v>2005</v>
      </c>
      <c r="I80" t="s">
        <v>21</v>
      </c>
      <c r="J80" t="s">
        <v>32</v>
      </c>
    </row>
    <row r="81" spans="1:10" ht="30">
      <c r="A81" t="str">
        <f t="shared" si="2"/>
        <v>2017-05-30</v>
      </c>
      <c r="B81" t="str">
        <f>"0900"</f>
        <v>0900</v>
      </c>
      <c r="C81" t="s">
        <v>17</v>
      </c>
      <c r="D81" t="s">
        <v>168</v>
      </c>
      <c r="E81" t="s">
        <v>18</v>
      </c>
      <c r="G81" s="1" t="s">
        <v>19</v>
      </c>
      <c r="H81">
        <v>2002</v>
      </c>
      <c r="I81" t="s">
        <v>21</v>
      </c>
      <c r="J81" t="s">
        <v>22</v>
      </c>
    </row>
    <row r="82" spans="1:10" ht="45">
      <c r="A82" t="str">
        <f t="shared" si="2"/>
        <v>2017-05-30</v>
      </c>
      <c r="B82" t="str">
        <f>"0915"</f>
        <v>0915</v>
      </c>
      <c r="C82" t="s">
        <v>106</v>
      </c>
      <c r="D82" t="s">
        <v>170</v>
      </c>
      <c r="G82" s="1" t="s">
        <v>169</v>
      </c>
      <c r="H82">
        <v>2016</v>
      </c>
      <c r="I82" t="s">
        <v>15</v>
      </c>
      <c r="J82" t="s">
        <v>171</v>
      </c>
    </row>
    <row r="83" spans="1:10" ht="45">
      <c r="A83" t="str">
        <f t="shared" si="2"/>
        <v>2017-05-30</v>
      </c>
      <c r="B83" t="str">
        <f>"0930"</f>
        <v>0930</v>
      </c>
      <c r="C83" t="s">
        <v>48</v>
      </c>
      <c r="D83" t="s">
        <v>378</v>
      </c>
      <c r="E83" t="s">
        <v>11</v>
      </c>
      <c r="G83" s="1" t="s">
        <v>49</v>
      </c>
      <c r="H83">
        <v>1982</v>
      </c>
      <c r="I83" t="s">
        <v>50</v>
      </c>
      <c r="J83" t="s">
        <v>51</v>
      </c>
    </row>
    <row r="84" spans="1:10" ht="45">
      <c r="A84" t="str">
        <f t="shared" si="2"/>
        <v>2017-05-30</v>
      </c>
      <c r="B84" t="str">
        <f>"1000"</f>
        <v>1000</v>
      </c>
      <c r="C84" t="s">
        <v>151</v>
      </c>
      <c r="E84" t="s">
        <v>57</v>
      </c>
      <c r="G84" s="1" t="s">
        <v>152</v>
      </c>
      <c r="H84">
        <v>2017</v>
      </c>
      <c r="I84" t="s">
        <v>15</v>
      </c>
      <c r="J84" t="s">
        <v>47</v>
      </c>
    </row>
    <row r="85" spans="1:10" ht="45">
      <c r="A85" t="str">
        <f t="shared" si="2"/>
        <v>2017-05-30</v>
      </c>
      <c r="B85" t="str">
        <f>"1030"</f>
        <v>1030</v>
      </c>
      <c r="C85" t="s">
        <v>172</v>
      </c>
      <c r="E85" t="s">
        <v>18</v>
      </c>
      <c r="G85" s="1" t="s">
        <v>173</v>
      </c>
      <c r="H85">
        <v>0</v>
      </c>
      <c r="I85" t="s">
        <v>15</v>
      </c>
      <c r="J85" t="s">
        <v>55</v>
      </c>
    </row>
    <row r="86" spans="1:10" ht="60">
      <c r="A86" t="str">
        <f t="shared" si="2"/>
        <v>2017-05-30</v>
      </c>
      <c r="B86" t="str">
        <f>"1100"</f>
        <v>1100</v>
      </c>
      <c r="C86" t="s">
        <v>148</v>
      </c>
      <c r="G86" s="1" t="s">
        <v>149</v>
      </c>
      <c r="H86">
        <v>0</v>
      </c>
      <c r="I86" t="s">
        <v>15</v>
      </c>
      <c r="J86" t="s">
        <v>150</v>
      </c>
    </row>
    <row r="87" spans="1:10" ht="48.75" customHeight="1">
      <c r="A87" t="str">
        <f t="shared" si="2"/>
        <v>2017-05-30</v>
      </c>
      <c r="B87" t="str">
        <f>"1130"</f>
        <v>1130</v>
      </c>
      <c r="C87" t="s">
        <v>153</v>
      </c>
      <c r="D87" t="s">
        <v>155</v>
      </c>
      <c r="E87" t="s">
        <v>18</v>
      </c>
      <c r="G87" s="1" t="s">
        <v>154</v>
      </c>
      <c r="H87">
        <v>2015</v>
      </c>
      <c r="I87" t="s">
        <v>54</v>
      </c>
      <c r="J87" t="s">
        <v>47</v>
      </c>
    </row>
    <row r="88" spans="1:10" ht="45">
      <c r="A88" t="str">
        <f t="shared" si="2"/>
        <v>2017-05-30</v>
      </c>
      <c r="B88" t="str">
        <f>"1200"</f>
        <v>1200</v>
      </c>
      <c r="C88" t="s">
        <v>145</v>
      </c>
      <c r="E88" t="s">
        <v>88</v>
      </c>
      <c r="F88" t="s">
        <v>146</v>
      </c>
      <c r="G88" s="1" t="s">
        <v>147</v>
      </c>
      <c r="H88">
        <v>2014</v>
      </c>
      <c r="I88" t="s">
        <v>15</v>
      </c>
      <c r="J88" t="s">
        <v>51</v>
      </c>
    </row>
    <row r="89" spans="1:10" ht="45" customHeight="1">
      <c r="A89" t="str">
        <f t="shared" si="2"/>
        <v>2017-05-30</v>
      </c>
      <c r="B89" t="str">
        <f>"1230"</f>
        <v>1230</v>
      </c>
      <c r="C89" t="s">
        <v>161</v>
      </c>
      <c r="E89" t="s">
        <v>18</v>
      </c>
      <c r="G89" s="1" t="s">
        <v>162</v>
      </c>
      <c r="H89">
        <v>2004</v>
      </c>
      <c r="I89" t="s">
        <v>54</v>
      </c>
      <c r="J89" t="s">
        <v>55</v>
      </c>
    </row>
    <row r="90" spans="1:10" ht="45">
      <c r="A90" t="str">
        <f t="shared" si="2"/>
        <v>2017-05-30</v>
      </c>
      <c r="B90" t="str">
        <f>"1300"</f>
        <v>1300</v>
      </c>
      <c r="C90" t="s">
        <v>174</v>
      </c>
      <c r="D90" t="s">
        <v>176</v>
      </c>
      <c r="E90" t="s">
        <v>18</v>
      </c>
      <c r="G90" s="1" t="s">
        <v>175</v>
      </c>
      <c r="H90">
        <v>2013</v>
      </c>
      <c r="I90" t="s">
        <v>15</v>
      </c>
      <c r="J90" t="s">
        <v>40</v>
      </c>
    </row>
    <row r="91" spans="1:10" ht="45">
      <c r="A91" t="str">
        <f t="shared" si="2"/>
        <v>2017-05-30</v>
      </c>
      <c r="B91" t="str">
        <f>"1330"</f>
        <v>1330</v>
      </c>
      <c r="C91" t="s">
        <v>163</v>
      </c>
      <c r="D91" t="s">
        <v>376</v>
      </c>
      <c r="E91" t="s">
        <v>11</v>
      </c>
      <c r="G91" s="1" t="s">
        <v>164</v>
      </c>
      <c r="H91">
        <v>2013</v>
      </c>
      <c r="I91" t="s">
        <v>54</v>
      </c>
      <c r="J91" t="s">
        <v>61</v>
      </c>
    </row>
    <row r="92" spans="1:10" ht="45">
      <c r="A92" t="str">
        <f t="shared" si="2"/>
        <v>2017-05-30</v>
      </c>
      <c r="B92" t="str">
        <f>"1430"</f>
        <v>1430</v>
      </c>
      <c r="C92" t="s">
        <v>127</v>
      </c>
      <c r="D92" t="s">
        <v>129</v>
      </c>
      <c r="E92" t="s">
        <v>18</v>
      </c>
      <c r="G92" s="1" t="s">
        <v>128</v>
      </c>
      <c r="H92">
        <v>0</v>
      </c>
      <c r="I92" t="s">
        <v>15</v>
      </c>
      <c r="J92" t="s">
        <v>24</v>
      </c>
    </row>
    <row r="93" spans="1:10" ht="45">
      <c r="A93" t="str">
        <f t="shared" si="2"/>
        <v>2017-05-30</v>
      </c>
      <c r="B93" t="str">
        <f>"1445"</f>
        <v>1445</v>
      </c>
      <c r="C93" t="s">
        <v>127</v>
      </c>
      <c r="D93" t="s">
        <v>131</v>
      </c>
      <c r="E93" t="s">
        <v>11</v>
      </c>
      <c r="G93" s="1" t="s">
        <v>130</v>
      </c>
      <c r="H93">
        <v>0</v>
      </c>
      <c r="I93" t="s">
        <v>15</v>
      </c>
      <c r="J93" t="s">
        <v>24</v>
      </c>
    </row>
    <row r="94" spans="1:10" ht="45">
      <c r="A94" t="str">
        <f t="shared" si="2"/>
        <v>2017-05-30</v>
      </c>
      <c r="B94" t="str">
        <f>"1500"</f>
        <v>1500</v>
      </c>
      <c r="C94" t="s">
        <v>106</v>
      </c>
      <c r="D94" t="s">
        <v>170</v>
      </c>
      <c r="G94" s="1" t="s">
        <v>169</v>
      </c>
      <c r="H94">
        <v>2016</v>
      </c>
      <c r="I94" t="s">
        <v>15</v>
      </c>
      <c r="J94" t="s">
        <v>171</v>
      </c>
    </row>
    <row r="95" spans="1:10" ht="45">
      <c r="A95" t="str">
        <f t="shared" si="2"/>
        <v>2017-05-30</v>
      </c>
      <c r="B95" t="str">
        <f>"1515"</f>
        <v>1515</v>
      </c>
      <c r="C95" t="s">
        <v>115</v>
      </c>
      <c r="E95" t="s">
        <v>18</v>
      </c>
      <c r="G95" s="1" t="s">
        <v>116</v>
      </c>
      <c r="H95">
        <v>0</v>
      </c>
      <c r="I95" t="s">
        <v>21</v>
      </c>
      <c r="J95" t="s">
        <v>22</v>
      </c>
    </row>
    <row r="96" spans="1:10" ht="45">
      <c r="A96" t="str">
        <f t="shared" si="2"/>
        <v>2017-05-30</v>
      </c>
      <c r="B96" t="str">
        <f>"1530"</f>
        <v>1530</v>
      </c>
      <c r="C96" t="s">
        <v>48</v>
      </c>
      <c r="D96" t="s">
        <v>379</v>
      </c>
      <c r="E96" t="s">
        <v>11</v>
      </c>
      <c r="G96" s="1" t="s">
        <v>49</v>
      </c>
      <c r="H96">
        <v>1982</v>
      </c>
      <c r="I96" t="s">
        <v>50</v>
      </c>
      <c r="J96" t="s">
        <v>51</v>
      </c>
    </row>
    <row r="97" spans="1:10" ht="45">
      <c r="A97" t="str">
        <f t="shared" si="2"/>
        <v>2017-05-30</v>
      </c>
      <c r="B97" t="str">
        <f>"1600"</f>
        <v>1600</v>
      </c>
      <c r="C97" t="s">
        <v>117</v>
      </c>
      <c r="E97" t="s">
        <v>11</v>
      </c>
      <c r="G97" s="1" t="s">
        <v>118</v>
      </c>
      <c r="H97">
        <v>2014</v>
      </c>
      <c r="I97" t="s">
        <v>21</v>
      </c>
      <c r="J97" t="s">
        <v>82</v>
      </c>
    </row>
    <row r="98" spans="1:10" ht="45.75" customHeight="1">
      <c r="A98" t="str">
        <f t="shared" si="2"/>
        <v>2017-05-30</v>
      </c>
      <c r="B98" t="str">
        <f>"1630"</f>
        <v>1630</v>
      </c>
      <c r="C98" t="s">
        <v>41</v>
      </c>
      <c r="D98" t="s">
        <v>177</v>
      </c>
      <c r="E98" t="s">
        <v>18</v>
      </c>
      <c r="G98" s="1" t="s">
        <v>42</v>
      </c>
      <c r="H98">
        <v>2013</v>
      </c>
      <c r="I98" t="s">
        <v>21</v>
      </c>
      <c r="J98" t="s">
        <v>44</v>
      </c>
    </row>
    <row r="99" spans="1:10" ht="45.75" customHeight="1">
      <c r="A99" t="str">
        <f t="shared" si="2"/>
        <v>2017-05-30</v>
      </c>
      <c r="B99" t="str">
        <f>"1700"</f>
        <v>1700</v>
      </c>
      <c r="C99" t="s">
        <v>120</v>
      </c>
      <c r="D99" t="s">
        <v>178</v>
      </c>
      <c r="E99" t="s">
        <v>18</v>
      </c>
      <c r="G99" s="1" t="s">
        <v>122</v>
      </c>
      <c r="H99">
        <v>2014</v>
      </c>
      <c r="I99" t="s">
        <v>54</v>
      </c>
      <c r="J99" t="s">
        <v>40</v>
      </c>
    </row>
    <row r="100" spans="1:10" ht="45">
      <c r="A100" t="str">
        <f t="shared" si="2"/>
        <v>2017-05-30</v>
      </c>
      <c r="B100" t="str">
        <f>"1730"</f>
        <v>1730</v>
      </c>
      <c r="C100" t="s">
        <v>124</v>
      </c>
      <c r="D100" t="s">
        <v>179</v>
      </c>
      <c r="E100" t="s">
        <v>18</v>
      </c>
      <c r="G100" s="1" t="s">
        <v>125</v>
      </c>
      <c r="H100">
        <v>0</v>
      </c>
      <c r="I100" t="s">
        <v>54</v>
      </c>
      <c r="J100" t="s">
        <v>47</v>
      </c>
    </row>
    <row r="101" spans="1:10" ht="45">
      <c r="A101" t="str">
        <f t="shared" si="2"/>
        <v>2017-05-30</v>
      </c>
      <c r="B101" t="str">
        <f>"1800"</f>
        <v>1800</v>
      </c>
      <c r="C101" t="s">
        <v>180</v>
      </c>
      <c r="D101" t="s">
        <v>182</v>
      </c>
      <c r="E101" t="s">
        <v>18</v>
      </c>
      <c r="G101" s="1" t="s">
        <v>181</v>
      </c>
      <c r="H101">
        <v>0</v>
      </c>
      <c r="I101" t="s">
        <v>15</v>
      </c>
      <c r="J101" t="s">
        <v>24</v>
      </c>
    </row>
    <row r="102" spans="1:10" ht="30">
      <c r="A102" t="str">
        <f t="shared" si="2"/>
        <v>2017-05-30</v>
      </c>
      <c r="B102" t="str">
        <f>"1815"</f>
        <v>1815</v>
      </c>
      <c r="C102" t="s">
        <v>180</v>
      </c>
      <c r="D102" t="s">
        <v>184</v>
      </c>
      <c r="E102" t="s">
        <v>18</v>
      </c>
      <c r="G102" s="1" t="s">
        <v>183</v>
      </c>
      <c r="H102">
        <v>0</v>
      </c>
      <c r="I102" t="s">
        <v>15</v>
      </c>
      <c r="J102" t="s">
        <v>24</v>
      </c>
    </row>
    <row r="103" spans="1:10" ht="45">
      <c r="A103" t="str">
        <f t="shared" si="2"/>
        <v>2017-05-30</v>
      </c>
      <c r="B103" t="str">
        <f>"1830"</f>
        <v>1830</v>
      </c>
      <c r="C103" t="s">
        <v>185</v>
      </c>
      <c r="D103" t="s">
        <v>187</v>
      </c>
      <c r="E103" t="s">
        <v>18</v>
      </c>
      <c r="G103" s="1" t="s">
        <v>186</v>
      </c>
      <c r="H103">
        <v>2012</v>
      </c>
      <c r="I103" t="s">
        <v>54</v>
      </c>
      <c r="J103" t="s">
        <v>55</v>
      </c>
    </row>
    <row r="104" spans="1:10" ht="30">
      <c r="A104" t="str">
        <f t="shared" si="2"/>
        <v>2017-05-30</v>
      </c>
      <c r="B104" t="str">
        <f>"1900"</f>
        <v>1900</v>
      </c>
      <c r="C104" t="s">
        <v>136</v>
      </c>
      <c r="D104" t="s">
        <v>189</v>
      </c>
      <c r="E104" t="s">
        <v>18</v>
      </c>
      <c r="G104" s="1" t="s">
        <v>188</v>
      </c>
      <c r="H104">
        <v>2016</v>
      </c>
      <c r="I104" t="s">
        <v>15</v>
      </c>
      <c r="J104" t="s">
        <v>24</v>
      </c>
    </row>
    <row r="105" spans="1:10" ht="45">
      <c r="A105" t="str">
        <f t="shared" si="2"/>
        <v>2017-05-30</v>
      </c>
      <c r="B105" t="str">
        <f>"1920"</f>
        <v>1920</v>
      </c>
      <c r="C105" t="s">
        <v>139</v>
      </c>
      <c r="E105" t="s">
        <v>57</v>
      </c>
      <c r="G105" s="1" t="s">
        <v>140</v>
      </c>
      <c r="H105">
        <v>2017</v>
      </c>
      <c r="I105" t="s">
        <v>15</v>
      </c>
      <c r="J105" t="s">
        <v>141</v>
      </c>
    </row>
    <row r="106" spans="1:10" ht="45">
      <c r="A106" t="str">
        <f t="shared" si="2"/>
        <v>2017-05-30</v>
      </c>
      <c r="B106" t="str">
        <f>"1930"</f>
        <v>1930</v>
      </c>
      <c r="C106" t="s">
        <v>190</v>
      </c>
      <c r="D106" t="s">
        <v>192</v>
      </c>
      <c r="G106" s="1" t="s">
        <v>191</v>
      </c>
      <c r="H106">
        <v>2015</v>
      </c>
      <c r="I106" t="s">
        <v>21</v>
      </c>
      <c r="J106" t="s">
        <v>82</v>
      </c>
    </row>
    <row r="107" spans="1:10" ht="45">
      <c r="A107" t="str">
        <f t="shared" si="2"/>
        <v>2017-05-30</v>
      </c>
      <c r="B107" t="str">
        <f>"2000"</f>
        <v>2000</v>
      </c>
      <c r="C107" t="s">
        <v>193</v>
      </c>
      <c r="E107" t="s">
        <v>88</v>
      </c>
      <c r="F107" t="s">
        <v>194</v>
      </c>
      <c r="G107" s="1" t="s">
        <v>195</v>
      </c>
      <c r="H107">
        <v>0</v>
      </c>
      <c r="I107" t="s">
        <v>15</v>
      </c>
      <c r="J107" t="s">
        <v>196</v>
      </c>
    </row>
    <row r="108" spans="1:10" ht="45">
      <c r="A108" t="str">
        <f t="shared" si="2"/>
        <v>2017-05-30</v>
      </c>
      <c r="B108" t="str">
        <f>"2100"</f>
        <v>2100</v>
      </c>
      <c r="C108" t="s">
        <v>151</v>
      </c>
      <c r="E108" t="s">
        <v>57</v>
      </c>
      <c r="G108" s="1" t="s">
        <v>152</v>
      </c>
      <c r="H108">
        <v>2017</v>
      </c>
      <c r="I108" t="s">
        <v>15</v>
      </c>
      <c r="J108" t="s">
        <v>47</v>
      </c>
    </row>
    <row r="109" spans="1:10" ht="45">
      <c r="A109" t="str">
        <f t="shared" si="2"/>
        <v>2017-05-30</v>
      </c>
      <c r="B109" t="str">
        <f>"2130"</f>
        <v>2130</v>
      </c>
      <c r="C109" t="s">
        <v>197</v>
      </c>
      <c r="G109" s="1" t="s">
        <v>198</v>
      </c>
      <c r="H109">
        <v>2017</v>
      </c>
      <c r="I109" t="s">
        <v>15</v>
      </c>
      <c r="J109" t="s">
        <v>55</v>
      </c>
    </row>
    <row r="110" spans="1:10" ht="30">
      <c r="A110" t="str">
        <f t="shared" si="2"/>
        <v>2017-05-30</v>
      </c>
      <c r="B110" t="str">
        <f>"2200"</f>
        <v>2200</v>
      </c>
      <c r="C110" t="s">
        <v>371</v>
      </c>
      <c r="G110" s="1" t="s">
        <v>199</v>
      </c>
      <c r="H110">
        <v>2017</v>
      </c>
      <c r="I110" t="s">
        <v>15</v>
      </c>
      <c r="J110" t="s">
        <v>73</v>
      </c>
    </row>
    <row r="111" spans="1:10" ht="45">
      <c r="A111" t="str">
        <f t="shared" si="2"/>
        <v>2017-05-30</v>
      </c>
      <c r="B111" t="str">
        <f>"2330"</f>
        <v>2330</v>
      </c>
      <c r="C111" t="s">
        <v>200</v>
      </c>
      <c r="E111" t="s">
        <v>88</v>
      </c>
      <c r="F111" t="s">
        <v>146</v>
      </c>
      <c r="G111" s="1" t="s">
        <v>201</v>
      </c>
      <c r="H111">
        <v>2005</v>
      </c>
      <c r="I111" t="s">
        <v>15</v>
      </c>
      <c r="J111" t="s">
        <v>55</v>
      </c>
    </row>
    <row r="112" spans="1:10" ht="30">
      <c r="A112" t="str">
        <f aca="true" t="shared" si="3" ref="A112:A152">"2017-05-31"</f>
        <v>2017-05-31</v>
      </c>
      <c r="B112" t="str">
        <f>"0000"</f>
        <v>0000</v>
      </c>
      <c r="C112" t="s">
        <v>10</v>
      </c>
      <c r="E112" t="s">
        <v>11</v>
      </c>
      <c r="F112" t="s">
        <v>12</v>
      </c>
      <c r="G112" s="1" t="s">
        <v>13</v>
      </c>
      <c r="H112">
        <v>2012</v>
      </c>
      <c r="I112" t="s">
        <v>15</v>
      </c>
      <c r="J112" t="s">
        <v>95</v>
      </c>
    </row>
    <row r="113" spans="1:10" ht="30">
      <c r="A113" t="str">
        <f t="shared" si="3"/>
        <v>2017-05-31</v>
      </c>
      <c r="B113" t="str">
        <f>"0100"</f>
        <v>0100</v>
      </c>
      <c r="C113" t="s">
        <v>10</v>
      </c>
      <c r="E113" t="s">
        <v>11</v>
      </c>
      <c r="F113" t="s">
        <v>12</v>
      </c>
      <c r="G113" s="1" t="s">
        <v>13</v>
      </c>
      <c r="H113">
        <v>2012</v>
      </c>
      <c r="I113" t="s">
        <v>15</v>
      </c>
      <c r="J113" t="s">
        <v>95</v>
      </c>
    </row>
    <row r="114" spans="1:10" ht="30">
      <c r="A114" t="str">
        <f t="shared" si="3"/>
        <v>2017-05-31</v>
      </c>
      <c r="B114" t="str">
        <f>"0200"</f>
        <v>0200</v>
      </c>
      <c r="C114" t="s">
        <v>10</v>
      </c>
      <c r="E114" t="s">
        <v>11</v>
      </c>
      <c r="F114" t="s">
        <v>12</v>
      </c>
      <c r="G114" s="1" t="s">
        <v>13</v>
      </c>
      <c r="H114">
        <v>2012</v>
      </c>
      <c r="I114" t="s">
        <v>15</v>
      </c>
      <c r="J114" t="s">
        <v>95</v>
      </c>
    </row>
    <row r="115" spans="1:10" ht="30">
      <c r="A115" t="str">
        <f t="shared" si="3"/>
        <v>2017-05-31</v>
      </c>
      <c r="B115" t="str">
        <f>"0300"</f>
        <v>0300</v>
      </c>
      <c r="C115" t="s">
        <v>10</v>
      </c>
      <c r="E115" t="s">
        <v>11</v>
      </c>
      <c r="F115" t="s">
        <v>12</v>
      </c>
      <c r="G115" s="1" t="s">
        <v>13</v>
      </c>
      <c r="H115">
        <v>2012</v>
      </c>
      <c r="I115" t="s">
        <v>15</v>
      </c>
      <c r="J115" t="s">
        <v>95</v>
      </c>
    </row>
    <row r="116" spans="1:10" ht="30">
      <c r="A116" t="str">
        <f t="shared" si="3"/>
        <v>2017-05-31</v>
      </c>
      <c r="B116" t="str">
        <f>"0400"</f>
        <v>0400</v>
      </c>
      <c r="C116" t="s">
        <v>10</v>
      </c>
      <c r="E116" t="s">
        <v>11</v>
      </c>
      <c r="F116" t="s">
        <v>12</v>
      </c>
      <c r="G116" s="1" t="s">
        <v>13</v>
      </c>
      <c r="H116">
        <v>2012</v>
      </c>
      <c r="I116" t="s">
        <v>15</v>
      </c>
      <c r="J116" t="s">
        <v>95</v>
      </c>
    </row>
    <row r="117" spans="1:10" ht="30">
      <c r="A117" t="str">
        <f t="shared" si="3"/>
        <v>2017-05-31</v>
      </c>
      <c r="B117" t="str">
        <f>"0500"</f>
        <v>0500</v>
      </c>
      <c r="C117" t="s">
        <v>10</v>
      </c>
      <c r="E117" t="s">
        <v>11</v>
      </c>
      <c r="F117" t="s">
        <v>12</v>
      </c>
      <c r="G117" s="1" t="s">
        <v>13</v>
      </c>
      <c r="H117">
        <v>2012</v>
      </c>
      <c r="I117" t="s">
        <v>15</v>
      </c>
      <c r="J117" t="s">
        <v>202</v>
      </c>
    </row>
    <row r="118" spans="1:10" ht="30">
      <c r="A118" t="str">
        <f t="shared" si="3"/>
        <v>2017-05-31</v>
      </c>
      <c r="B118" t="str">
        <f>"0600"</f>
        <v>0600</v>
      </c>
      <c r="C118" t="s">
        <v>33</v>
      </c>
      <c r="D118" t="s">
        <v>204</v>
      </c>
      <c r="E118" t="s">
        <v>18</v>
      </c>
      <c r="G118" s="1" t="s">
        <v>203</v>
      </c>
      <c r="H118">
        <v>2012</v>
      </c>
      <c r="I118" t="s">
        <v>15</v>
      </c>
      <c r="J118" t="s">
        <v>32</v>
      </c>
    </row>
    <row r="119" spans="1:10" ht="45">
      <c r="A119" t="str">
        <f t="shared" si="3"/>
        <v>2017-05-31</v>
      </c>
      <c r="B119" t="str">
        <f>"0630"</f>
        <v>0630</v>
      </c>
      <c r="C119" t="s">
        <v>29</v>
      </c>
      <c r="D119" t="s">
        <v>380</v>
      </c>
      <c r="E119" t="s">
        <v>18</v>
      </c>
      <c r="G119" s="1" t="s">
        <v>30</v>
      </c>
      <c r="H119">
        <v>2005</v>
      </c>
      <c r="I119" t="s">
        <v>21</v>
      </c>
      <c r="J119" t="s">
        <v>32</v>
      </c>
    </row>
    <row r="120" spans="1:10" ht="45">
      <c r="A120" t="str">
        <f t="shared" si="3"/>
        <v>2017-05-31</v>
      </c>
      <c r="B120" t="str">
        <f>"0700"</f>
        <v>0700</v>
      </c>
      <c r="C120" t="s">
        <v>100</v>
      </c>
      <c r="E120" t="s">
        <v>18</v>
      </c>
      <c r="G120" s="1" t="s">
        <v>101</v>
      </c>
      <c r="H120">
        <v>2014</v>
      </c>
      <c r="I120" t="s">
        <v>15</v>
      </c>
      <c r="J120" t="s">
        <v>36</v>
      </c>
    </row>
    <row r="121" spans="1:10" ht="30">
      <c r="A121" t="str">
        <f t="shared" si="3"/>
        <v>2017-05-31</v>
      </c>
      <c r="B121" t="str">
        <f>"0730"</f>
        <v>0730</v>
      </c>
      <c r="C121" t="s">
        <v>33</v>
      </c>
      <c r="D121" t="s">
        <v>206</v>
      </c>
      <c r="E121" t="s">
        <v>18</v>
      </c>
      <c r="G121" s="1" t="s">
        <v>205</v>
      </c>
      <c r="H121">
        <v>2012</v>
      </c>
      <c r="I121" t="s">
        <v>15</v>
      </c>
      <c r="J121" t="s">
        <v>32</v>
      </c>
    </row>
    <row r="122" spans="1:10" ht="30">
      <c r="A122" t="str">
        <f t="shared" si="3"/>
        <v>2017-05-31</v>
      </c>
      <c r="B122" t="str">
        <f>"0800"</f>
        <v>0800</v>
      </c>
      <c r="C122" t="s">
        <v>45</v>
      </c>
      <c r="E122" t="s">
        <v>18</v>
      </c>
      <c r="G122" s="1" t="s">
        <v>46</v>
      </c>
      <c r="H122">
        <v>2007</v>
      </c>
      <c r="I122" t="s">
        <v>15</v>
      </c>
      <c r="J122" t="s">
        <v>32</v>
      </c>
    </row>
    <row r="123" spans="1:10" ht="45">
      <c r="A123" t="str">
        <f t="shared" si="3"/>
        <v>2017-05-31</v>
      </c>
      <c r="B123" t="str">
        <f>"0830"</f>
        <v>0830</v>
      </c>
      <c r="C123" t="s">
        <v>29</v>
      </c>
      <c r="D123" t="s">
        <v>207</v>
      </c>
      <c r="E123" t="s">
        <v>18</v>
      </c>
      <c r="G123" s="1" t="s">
        <v>30</v>
      </c>
      <c r="H123">
        <v>2005</v>
      </c>
      <c r="I123" t="s">
        <v>21</v>
      </c>
      <c r="J123" t="s">
        <v>32</v>
      </c>
    </row>
    <row r="124" spans="1:10" ht="30">
      <c r="A124" t="str">
        <f t="shared" si="3"/>
        <v>2017-05-31</v>
      </c>
      <c r="B124" t="str">
        <f>"0900"</f>
        <v>0900</v>
      </c>
      <c r="C124" t="s">
        <v>17</v>
      </c>
      <c r="D124" t="s">
        <v>381</v>
      </c>
      <c r="E124" t="s">
        <v>18</v>
      </c>
      <c r="G124" s="1" t="s">
        <v>19</v>
      </c>
      <c r="H124">
        <v>2002</v>
      </c>
      <c r="I124" t="s">
        <v>21</v>
      </c>
      <c r="J124" t="s">
        <v>24</v>
      </c>
    </row>
    <row r="125" spans="1:10" ht="30">
      <c r="A125" t="str">
        <f t="shared" si="3"/>
        <v>2017-05-31</v>
      </c>
      <c r="B125" t="str">
        <f>"0915"</f>
        <v>0915</v>
      </c>
      <c r="C125" t="s">
        <v>106</v>
      </c>
      <c r="D125" t="s">
        <v>209</v>
      </c>
      <c r="G125" s="1" t="s">
        <v>208</v>
      </c>
      <c r="H125">
        <v>2016</v>
      </c>
      <c r="I125" t="s">
        <v>15</v>
      </c>
      <c r="J125" t="s">
        <v>109</v>
      </c>
    </row>
    <row r="126" spans="1:10" ht="45">
      <c r="A126" t="str">
        <f t="shared" si="3"/>
        <v>2017-05-31</v>
      </c>
      <c r="B126" t="str">
        <f>"0930"</f>
        <v>0930</v>
      </c>
      <c r="C126" t="s">
        <v>48</v>
      </c>
      <c r="D126" t="s">
        <v>382</v>
      </c>
      <c r="E126" t="s">
        <v>11</v>
      </c>
      <c r="G126" s="1" t="s">
        <v>49</v>
      </c>
      <c r="H126">
        <v>1982</v>
      </c>
      <c r="I126" t="s">
        <v>50</v>
      </c>
      <c r="J126" t="s">
        <v>51</v>
      </c>
    </row>
    <row r="127" spans="1:10" ht="45">
      <c r="A127" t="str">
        <f t="shared" si="3"/>
        <v>2017-05-31</v>
      </c>
      <c r="B127" t="str">
        <f>"1000"</f>
        <v>1000</v>
      </c>
      <c r="C127" t="s">
        <v>151</v>
      </c>
      <c r="E127" t="s">
        <v>57</v>
      </c>
      <c r="G127" s="1" t="s">
        <v>152</v>
      </c>
      <c r="H127">
        <v>2017</v>
      </c>
      <c r="I127" t="s">
        <v>15</v>
      </c>
      <c r="J127" t="s">
        <v>47</v>
      </c>
    </row>
    <row r="128" spans="1:10" ht="30">
      <c r="A128" t="str">
        <f t="shared" si="3"/>
        <v>2017-05-31</v>
      </c>
      <c r="B128" t="str">
        <f>"1030"</f>
        <v>1030</v>
      </c>
      <c r="C128" t="s">
        <v>210</v>
      </c>
      <c r="E128" t="s">
        <v>18</v>
      </c>
      <c r="G128" s="1" t="s">
        <v>211</v>
      </c>
      <c r="H128">
        <v>0</v>
      </c>
      <c r="I128" t="s">
        <v>15</v>
      </c>
      <c r="J128" t="s">
        <v>32</v>
      </c>
    </row>
    <row r="129" spans="1:10" ht="45">
      <c r="A129" t="str">
        <f t="shared" si="3"/>
        <v>2017-05-31</v>
      </c>
      <c r="B129" t="str">
        <f>"1100"</f>
        <v>1100</v>
      </c>
      <c r="C129" t="s">
        <v>185</v>
      </c>
      <c r="D129" t="s">
        <v>187</v>
      </c>
      <c r="E129" t="s">
        <v>18</v>
      </c>
      <c r="G129" s="1" t="s">
        <v>186</v>
      </c>
      <c r="H129">
        <v>2012</v>
      </c>
      <c r="I129" t="s">
        <v>54</v>
      </c>
      <c r="J129" t="s">
        <v>55</v>
      </c>
    </row>
    <row r="130" spans="1:10" ht="45">
      <c r="A130" t="str">
        <f t="shared" si="3"/>
        <v>2017-05-31</v>
      </c>
      <c r="B130" t="str">
        <f>"1130"</f>
        <v>1130</v>
      </c>
      <c r="C130" t="s">
        <v>212</v>
      </c>
      <c r="E130" t="s">
        <v>11</v>
      </c>
      <c r="G130" s="1" t="s">
        <v>213</v>
      </c>
      <c r="H130">
        <v>2016</v>
      </c>
      <c r="I130" t="s">
        <v>15</v>
      </c>
      <c r="J130" t="s">
        <v>44</v>
      </c>
    </row>
    <row r="131" spans="1:10" ht="30">
      <c r="A131" t="str">
        <f t="shared" si="3"/>
        <v>2017-05-31</v>
      </c>
      <c r="B131" t="str">
        <f>"1200"</f>
        <v>1200</v>
      </c>
      <c r="C131" t="s">
        <v>371</v>
      </c>
      <c r="G131" s="1" t="s">
        <v>199</v>
      </c>
      <c r="H131">
        <v>2017</v>
      </c>
      <c r="I131" t="s">
        <v>15</v>
      </c>
      <c r="J131" t="s">
        <v>73</v>
      </c>
    </row>
    <row r="132" spans="1:10" ht="45">
      <c r="A132" t="str">
        <f t="shared" si="3"/>
        <v>2017-05-31</v>
      </c>
      <c r="B132" t="str">
        <f>"1330"</f>
        <v>1330</v>
      </c>
      <c r="C132" t="s">
        <v>193</v>
      </c>
      <c r="E132" t="s">
        <v>88</v>
      </c>
      <c r="F132" t="s">
        <v>194</v>
      </c>
      <c r="G132" s="1" t="s">
        <v>195</v>
      </c>
      <c r="H132">
        <v>0</v>
      </c>
      <c r="I132" t="s">
        <v>15</v>
      </c>
      <c r="J132" t="s">
        <v>196</v>
      </c>
    </row>
    <row r="133" spans="1:10" ht="45">
      <c r="A133" t="str">
        <f t="shared" si="3"/>
        <v>2017-05-31</v>
      </c>
      <c r="B133" t="str">
        <f>"1430"</f>
        <v>1430</v>
      </c>
      <c r="C133" t="s">
        <v>180</v>
      </c>
      <c r="D133" t="s">
        <v>182</v>
      </c>
      <c r="E133" t="s">
        <v>18</v>
      </c>
      <c r="G133" s="1" t="s">
        <v>181</v>
      </c>
      <c r="H133">
        <v>0</v>
      </c>
      <c r="I133" t="s">
        <v>15</v>
      </c>
      <c r="J133" t="s">
        <v>24</v>
      </c>
    </row>
    <row r="134" spans="1:10" ht="30">
      <c r="A134" t="str">
        <f t="shared" si="3"/>
        <v>2017-05-31</v>
      </c>
      <c r="B134" t="str">
        <f>"1445"</f>
        <v>1445</v>
      </c>
      <c r="C134" t="s">
        <v>180</v>
      </c>
      <c r="D134" t="s">
        <v>184</v>
      </c>
      <c r="E134" t="s">
        <v>18</v>
      </c>
      <c r="G134" s="1" t="s">
        <v>183</v>
      </c>
      <c r="H134">
        <v>0</v>
      </c>
      <c r="I134" t="s">
        <v>15</v>
      </c>
      <c r="J134" t="s">
        <v>24</v>
      </c>
    </row>
    <row r="135" spans="1:10" ht="30">
      <c r="A135" t="str">
        <f t="shared" si="3"/>
        <v>2017-05-31</v>
      </c>
      <c r="B135" t="str">
        <f>"1500"</f>
        <v>1500</v>
      </c>
      <c r="C135" t="s">
        <v>106</v>
      </c>
      <c r="D135" t="s">
        <v>209</v>
      </c>
      <c r="G135" s="1" t="s">
        <v>208</v>
      </c>
      <c r="H135">
        <v>2016</v>
      </c>
      <c r="I135" t="s">
        <v>15</v>
      </c>
      <c r="J135" t="s">
        <v>109</v>
      </c>
    </row>
    <row r="136" spans="1:10" ht="45">
      <c r="A136" t="str">
        <f t="shared" si="3"/>
        <v>2017-05-31</v>
      </c>
      <c r="B136" t="str">
        <f>"1515"</f>
        <v>1515</v>
      </c>
      <c r="C136" t="s">
        <v>115</v>
      </c>
      <c r="E136" t="s">
        <v>18</v>
      </c>
      <c r="G136" s="1" t="s">
        <v>116</v>
      </c>
      <c r="H136">
        <v>0</v>
      </c>
      <c r="I136" t="s">
        <v>21</v>
      </c>
      <c r="J136" t="s">
        <v>22</v>
      </c>
    </row>
    <row r="137" spans="1:10" ht="45">
      <c r="A137" t="str">
        <f t="shared" si="3"/>
        <v>2017-05-31</v>
      </c>
      <c r="B137" t="str">
        <f>"1530"</f>
        <v>1530</v>
      </c>
      <c r="C137" t="s">
        <v>48</v>
      </c>
      <c r="D137" t="s">
        <v>383</v>
      </c>
      <c r="E137" t="s">
        <v>11</v>
      </c>
      <c r="G137" s="1" t="s">
        <v>49</v>
      </c>
      <c r="H137">
        <v>1982</v>
      </c>
      <c r="I137" t="s">
        <v>50</v>
      </c>
      <c r="J137" t="s">
        <v>51</v>
      </c>
    </row>
    <row r="138" spans="1:10" ht="45">
      <c r="A138" t="str">
        <f t="shared" si="3"/>
        <v>2017-05-31</v>
      </c>
      <c r="B138" t="str">
        <f>"1600"</f>
        <v>1600</v>
      </c>
      <c r="C138" t="s">
        <v>117</v>
      </c>
      <c r="E138" t="s">
        <v>11</v>
      </c>
      <c r="G138" s="1" t="s">
        <v>118</v>
      </c>
      <c r="H138">
        <v>2014</v>
      </c>
      <c r="I138" t="s">
        <v>21</v>
      </c>
      <c r="J138" t="s">
        <v>82</v>
      </c>
    </row>
    <row r="139" spans="1:10" ht="46.5" customHeight="1">
      <c r="A139" t="str">
        <f t="shared" si="3"/>
        <v>2017-05-31</v>
      </c>
      <c r="B139" t="str">
        <f>"1630"</f>
        <v>1630</v>
      </c>
      <c r="C139" t="s">
        <v>41</v>
      </c>
      <c r="D139" t="s">
        <v>214</v>
      </c>
      <c r="E139" t="s">
        <v>18</v>
      </c>
      <c r="G139" s="1" t="s">
        <v>42</v>
      </c>
      <c r="H139">
        <v>2013</v>
      </c>
      <c r="I139" t="s">
        <v>21</v>
      </c>
      <c r="J139" t="s">
        <v>44</v>
      </c>
    </row>
    <row r="140" spans="1:10" ht="45.75" customHeight="1">
      <c r="A140" t="str">
        <f t="shared" si="3"/>
        <v>2017-05-31</v>
      </c>
      <c r="B140" t="str">
        <f>"1700"</f>
        <v>1700</v>
      </c>
      <c r="C140" t="s">
        <v>120</v>
      </c>
      <c r="D140" t="s">
        <v>215</v>
      </c>
      <c r="E140" t="s">
        <v>18</v>
      </c>
      <c r="G140" s="1" t="s">
        <v>122</v>
      </c>
      <c r="H140">
        <v>2014</v>
      </c>
      <c r="I140" t="s">
        <v>54</v>
      </c>
      <c r="J140" t="s">
        <v>40</v>
      </c>
    </row>
    <row r="141" spans="1:10" ht="45">
      <c r="A141" t="str">
        <f t="shared" si="3"/>
        <v>2017-05-31</v>
      </c>
      <c r="B141" t="str">
        <f>"1730"</f>
        <v>1730</v>
      </c>
      <c r="C141" t="s">
        <v>124</v>
      </c>
      <c r="D141" t="s">
        <v>216</v>
      </c>
      <c r="E141" t="s">
        <v>18</v>
      </c>
      <c r="G141" s="1" t="s">
        <v>125</v>
      </c>
      <c r="H141">
        <v>0</v>
      </c>
      <c r="I141" t="s">
        <v>54</v>
      </c>
      <c r="J141" t="s">
        <v>55</v>
      </c>
    </row>
    <row r="142" spans="1:10" ht="45">
      <c r="A142" t="str">
        <f t="shared" si="3"/>
        <v>2017-05-31</v>
      </c>
      <c r="B142" t="str">
        <f>"1800"</f>
        <v>1800</v>
      </c>
      <c r="C142" t="s">
        <v>217</v>
      </c>
      <c r="D142" t="s">
        <v>219</v>
      </c>
      <c r="E142" t="s">
        <v>18</v>
      </c>
      <c r="G142" s="1" t="s">
        <v>218</v>
      </c>
      <c r="H142">
        <v>0</v>
      </c>
      <c r="I142" t="s">
        <v>15</v>
      </c>
      <c r="J142" t="s">
        <v>22</v>
      </c>
    </row>
    <row r="143" spans="1:10" ht="30">
      <c r="A143" t="str">
        <f t="shared" si="3"/>
        <v>2017-05-31</v>
      </c>
      <c r="B143" t="str">
        <f>"1815"</f>
        <v>1815</v>
      </c>
      <c r="C143" t="s">
        <v>217</v>
      </c>
      <c r="D143" t="s">
        <v>221</v>
      </c>
      <c r="E143" t="s">
        <v>18</v>
      </c>
      <c r="G143" s="1" t="s">
        <v>220</v>
      </c>
      <c r="H143">
        <v>0</v>
      </c>
      <c r="I143" t="s">
        <v>15</v>
      </c>
      <c r="J143" t="s">
        <v>24</v>
      </c>
    </row>
    <row r="144" spans="1:10" ht="45">
      <c r="A144" t="str">
        <f t="shared" si="3"/>
        <v>2017-05-31</v>
      </c>
      <c r="B144" t="str">
        <f>"1830"</f>
        <v>1830</v>
      </c>
      <c r="C144" t="s">
        <v>185</v>
      </c>
      <c r="D144" t="s">
        <v>222</v>
      </c>
      <c r="E144" t="s">
        <v>18</v>
      </c>
      <c r="G144" s="1" t="s">
        <v>186</v>
      </c>
      <c r="H144">
        <v>2012</v>
      </c>
      <c r="I144" t="s">
        <v>54</v>
      </c>
      <c r="J144" t="s">
        <v>47</v>
      </c>
    </row>
    <row r="145" spans="1:10" ht="30">
      <c r="A145" t="str">
        <f t="shared" si="3"/>
        <v>2017-05-31</v>
      </c>
      <c r="B145" t="str">
        <f>"1900"</f>
        <v>1900</v>
      </c>
      <c r="C145" t="s">
        <v>136</v>
      </c>
      <c r="D145" t="s">
        <v>224</v>
      </c>
      <c r="E145" t="s">
        <v>18</v>
      </c>
      <c r="G145" s="1" t="s">
        <v>223</v>
      </c>
      <c r="H145">
        <v>2016</v>
      </c>
      <c r="I145" t="s">
        <v>15</v>
      </c>
      <c r="J145" t="s">
        <v>225</v>
      </c>
    </row>
    <row r="146" spans="1:10" ht="45">
      <c r="A146" t="str">
        <f t="shared" si="3"/>
        <v>2017-05-31</v>
      </c>
      <c r="B146" t="str">
        <f>"1920"</f>
        <v>1920</v>
      </c>
      <c r="C146" t="s">
        <v>139</v>
      </c>
      <c r="E146" t="s">
        <v>57</v>
      </c>
      <c r="G146" s="1" t="s">
        <v>140</v>
      </c>
      <c r="H146">
        <v>2017</v>
      </c>
      <c r="I146" t="s">
        <v>15</v>
      </c>
      <c r="J146" t="s">
        <v>141</v>
      </c>
    </row>
    <row r="147" spans="1:10" ht="45">
      <c r="A147" t="str">
        <f t="shared" si="3"/>
        <v>2017-05-31</v>
      </c>
      <c r="B147" t="str">
        <f>"1930"</f>
        <v>1930</v>
      </c>
      <c r="C147" t="s">
        <v>226</v>
      </c>
      <c r="D147" t="s">
        <v>228</v>
      </c>
      <c r="G147" s="1" t="s">
        <v>227</v>
      </c>
      <c r="H147">
        <v>0</v>
      </c>
      <c r="I147" t="s">
        <v>15</v>
      </c>
      <c r="J147" t="s">
        <v>55</v>
      </c>
    </row>
    <row r="148" spans="1:10" ht="45">
      <c r="A148" t="str">
        <f t="shared" si="3"/>
        <v>2017-05-31</v>
      </c>
      <c r="B148" t="str">
        <f>"2000"</f>
        <v>2000</v>
      </c>
      <c r="C148" t="s">
        <v>230</v>
      </c>
      <c r="E148" t="s">
        <v>11</v>
      </c>
      <c r="F148" t="s">
        <v>80</v>
      </c>
      <c r="G148" s="1" t="s">
        <v>229</v>
      </c>
      <c r="H148">
        <v>2014</v>
      </c>
      <c r="I148" t="s">
        <v>15</v>
      </c>
      <c r="J148" t="s">
        <v>231</v>
      </c>
    </row>
    <row r="149" spans="1:10" ht="45">
      <c r="A149" t="str">
        <f t="shared" si="3"/>
        <v>2017-05-31</v>
      </c>
      <c r="B149" t="str">
        <f>"2100"</f>
        <v>2100</v>
      </c>
      <c r="C149" t="s">
        <v>151</v>
      </c>
      <c r="E149" t="s">
        <v>57</v>
      </c>
      <c r="G149" s="1" t="s">
        <v>152</v>
      </c>
      <c r="H149">
        <v>2017</v>
      </c>
      <c r="I149" t="s">
        <v>15</v>
      </c>
      <c r="J149" t="s">
        <v>47</v>
      </c>
    </row>
    <row r="150" spans="1:10" ht="45">
      <c r="A150" t="str">
        <f t="shared" si="3"/>
        <v>2017-05-31</v>
      </c>
      <c r="B150" t="str">
        <f>"2130"</f>
        <v>2130</v>
      </c>
      <c r="C150" t="s">
        <v>197</v>
      </c>
      <c r="G150" s="1" t="s">
        <v>198</v>
      </c>
      <c r="H150">
        <v>2017</v>
      </c>
      <c r="I150" t="s">
        <v>15</v>
      </c>
      <c r="J150" t="s">
        <v>55</v>
      </c>
    </row>
    <row r="151" spans="1:10" ht="45">
      <c r="A151" t="str">
        <f t="shared" si="3"/>
        <v>2017-05-31</v>
      </c>
      <c r="B151" t="str">
        <f>"2200"</f>
        <v>2200</v>
      </c>
      <c r="C151" t="s">
        <v>232</v>
      </c>
      <c r="D151" t="s">
        <v>235</v>
      </c>
      <c r="E151" t="s">
        <v>11</v>
      </c>
      <c r="F151" t="s">
        <v>233</v>
      </c>
      <c r="G151" s="1" t="s">
        <v>234</v>
      </c>
      <c r="H151">
        <v>2000</v>
      </c>
      <c r="I151" t="s">
        <v>236</v>
      </c>
      <c r="J151" t="s">
        <v>237</v>
      </c>
    </row>
    <row r="152" spans="1:10" ht="45">
      <c r="A152" t="str">
        <f t="shared" si="3"/>
        <v>2017-05-31</v>
      </c>
      <c r="B152" t="str">
        <f>"2330"</f>
        <v>2330</v>
      </c>
      <c r="C152" t="s">
        <v>238</v>
      </c>
      <c r="E152" t="s">
        <v>18</v>
      </c>
      <c r="G152" s="1" t="s">
        <v>239</v>
      </c>
      <c r="H152">
        <v>2015</v>
      </c>
      <c r="I152" t="s">
        <v>15</v>
      </c>
      <c r="J152" t="s">
        <v>47</v>
      </c>
    </row>
    <row r="153" spans="1:10" ht="30">
      <c r="A153" t="str">
        <f aca="true" t="shared" si="4" ref="A153:A194">"2017-06-01"</f>
        <v>2017-06-01</v>
      </c>
      <c r="B153" t="str">
        <f>"0000"</f>
        <v>0000</v>
      </c>
      <c r="C153" t="s">
        <v>10</v>
      </c>
      <c r="E153" t="s">
        <v>11</v>
      </c>
      <c r="F153" t="s">
        <v>12</v>
      </c>
      <c r="G153" s="1" t="s">
        <v>13</v>
      </c>
      <c r="H153">
        <v>2012</v>
      </c>
      <c r="I153" t="s">
        <v>15</v>
      </c>
      <c r="J153" t="s">
        <v>95</v>
      </c>
    </row>
    <row r="154" spans="1:10" ht="30">
      <c r="A154" t="str">
        <f t="shared" si="4"/>
        <v>2017-06-01</v>
      </c>
      <c r="B154" t="str">
        <f>"0100"</f>
        <v>0100</v>
      </c>
      <c r="C154" t="s">
        <v>10</v>
      </c>
      <c r="E154" t="s">
        <v>11</v>
      </c>
      <c r="F154" t="s">
        <v>12</v>
      </c>
      <c r="G154" s="1" t="s">
        <v>13</v>
      </c>
      <c r="H154">
        <v>2012</v>
      </c>
      <c r="I154" t="s">
        <v>15</v>
      </c>
      <c r="J154" t="s">
        <v>95</v>
      </c>
    </row>
    <row r="155" spans="1:10" ht="30">
      <c r="A155" t="str">
        <f t="shared" si="4"/>
        <v>2017-06-01</v>
      </c>
      <c r="B155" t="str">
        <f>"0200"</f>
        <v>0200</v>
      </c>
      <c r="C155" t="s">
        <v>10</v>
      </c>
      <c r="E155" t="s">
        <v>11</v>
      </c>
      <c r="F155" t="s">
        <v>12</v>
      </c>
      <c r="G155" s="1" t="s">
        <v>13</v>
      </c>
      <c r="H155">
        <v>2012</v>
      </c>
      <c r="I155" t="s">
        <v>15</v>
      </c>
      <c r="J155" t="s">
        <v>95</v>
      </c>
    </row>
    <row r="156" spans="1:10" ht="30">
      <c r="A156" t="str">
        <f t="shared" si="4"/>
        <v>2017-06-01</v>
      </c>
      <c r="B156" t="str">
        <f>"0300"</f>
        <v>0300</v>
      </c>
      <c r="C156" t="s">
        <v>10</v>
      </c>
      <c r="E156" t="s">
        <v>11</v>
      </c>
      <c r="F156" t="s">
        <v>12</v>
      </c>
      <c r="G156" s="1" t="s">
        <v>13</v>
      </c>
      <c r="H156">
        <v>2012</v>
      </c>
      <c r="I156" t="s">
        <v>15</v>
      </c>
      <c r="J156" t="s">
        <v>95</v>
      </c>
    </row>
    <row r="157" spans="1:10" ht="30">
      <c r="A157" t="str">
        <f t="shared" si="4"/>
        <v>2017-06-01</v>
      </c>
      <c r="B157" t="str">
        <f>"0400"</f>
        <v>0400</v>
      </c>
      <c r="C157" t="s">
        <v>10</v>
      </c>
      <c r="E157" t="s">
        <v>11</v>
      </c>
      <c r="F157" t="s">
        <v>12</v>
      </c>
      <c r="G157" s="1" t="s">
        <v>13</v>
      </c>
      <c r="H157">
        <v>2012</v>
      </c>
      <c r="I157" t="s">
        <v>15</v>
      </c>
      <c r="J157" t="s">
        <v>95</v>
      </c>
    </row>
    <row r="158" spans="1:10" ht="30">
      <c r="A158" t="str">
        <f t="shared" si="4"/>
        <v>2017-06-01</v>
      </c>
      <c r="B158" t="str">
        <f>"0500"</f>
        <v>0500</v>
      </c>
      <c r="C158" t="s">
        <v>10</v>
      </c>
      <c r="E158" t="s">
        <v>11</v>
      </c>
      <c r="F158" t="s">
        <v>12</v>
      </c>
      <c r="G158" s="1" t="s">
        <v>13</v>
      </c>
      <c r="H158">
        <v>2012</v>
      </c>
      <c r="I158" t="s">
        <v>15</v>
      </c>
      <c r="J158" t="s">
        <v>96</v>
      </c>
    </row>
    <row r="159" spans="1:10" ht="45">
      <c r="A159" t="str">
        <f t="shared" si="4"/>
        <v>2017-06-01</v>
      </c>
      <c r="B159" t="str">
        <f>"0600"</f>
        <v>0600</v>
      </c>
      <c r="C159" t="s">
        <v>33</v>
      </c>
      <c r="D159" t="s">
        <v>241</v>
      </c>
      <c r="E159" t="s">
        <v>18</v>
      </c>
      <c r="G159" s="1" t="s">
        <v>240</v>
      </c>
      <c r="H159">
        <v>2012</v>
      </c>
      <c r="I159" t="s">
        <v>15</v>
      </c>
      <c r="J159" t="s">
        <v>32</v>
      </c>
    </row>
    <row r="160" spans="1:10" ht="45">
      <c r="A160" t="str">
        <f t="shared" si="4"/>
        <v>2017-06-01</v>
      </c>
      <c r="B160" t="str">
        <f>"0630"</f>
        <v>0630</v>
      </c>
      <c r="C160" t="s">
        <v>29</v>
      </c>
      <c r="D160" t="s">
        <v>104</v>
      </c>
      <c r="E160" t="s">
        <v>18</v>
      </c>
      <c r="G160" s="1" t="s">
        <v>30</v>
      </c>
      <c r="H160">
        <v>2005</v>
      </c>
      <c r="I160" t="s">
        <v>21</v>
      </c>
      <c r="J160" t="s">
        <v>32</v>
      </c>
    </row>
    <row r="161" spans="1:10" ht="45">
      <c r="A161" t="str">
        <f t="shared" si="4"/>
        <v>2017-06-01</v>
      </c>
      <c r="B161" t="str">
        <f>"0700"</f>
        <v>0700</v>
      </c>
      <c r="C161" t="s">
        <v>100</v>
      </c>
      <c r="E161" t="s">
        <v>18</v>
      </c>
      <c r="G161" s="1" t="s">
        <v>101</v>
      </c>
      <c r="H161">
        <v>2014</v>
      </c>
      <c r="I161" t="s">
        <v>15</v>
      </c>
      <c r="J161" t="s">
        <v>36</v>
      </c>
    </row>
    <row r="162" spans="1:10" ht="30">
      <c r="A162" t="str">
        <f t="shared" si="4"/>
        <v>2017-06-01</v>
      </c>
      <c r="B162" t="str">
        <f>"0730"</f>
        <v>0730</v>
      </c>
      <c r="C162" t="s">
        <v>33</v>
      </c>
      <c r="D162" t="s">
        <v>243</v>
      </c>
      <c r="E162" t="s">
        <v>18</v>
      </c>
      <c r="G162" s="1" t="s">
        <v>242</v>
      </c>
      <c r="H162">
        <v>2012</v>
      </c>
      <c r="I162" t="s">
        <v>15</v>
      </c>
      <c r="J162" t="s">
        <v>32</v>
      </c>
    </row>
    <row r="163" spans="1:10" ht="30">
      <c r="A163" t="str">
        <f t="shared" si="4"/>
        <v>2017-06-01</v>
      </c>
      <c r="B163" t="str">
        <f>"0800"</f>
        <v>0800</v>
      </c>
      <c r="C163" t="s">
        <v>45</v>
      </c>
      <c r="E163" t="s">
        <v>18</v>
      </c>
      <c r="G163" s="1" t="s">
        <v>46</v>
      </c>
      <c r="H163">
        <v>2007</v>
      </c>
      <c r="I163" t="s">
        <v>15</v>
      </c>
      <c r="J163" t="s">
        <v>44</v>
      </c>
    </row>
    <row r="164" spans="1:10" ht="45">
      <c r="A164" t="str">
        <f t="shared" si="4"/>
        <v>2017-06-01</v>
      </c>
      <c r="B164" t="str">
        <f>"0830"</f>
        <v>0830</v>
      </c>
      <c r="C164" t="s">
        <v>29</v>
      </c>
      <c r="D164" t="s">
        <v>244</v>
      </c>
      <c r="E164" t="s">
        <v>18</v>
      </c>
      <c r="G164" s="1" t="s">
        <v>30</v>
      </c>
      <c r="H164">
        <v>2005</v>
      </c>
      <c r="I164" t="s">
        <v>21</v>
      </c>
      <c r="J164" t="s">
        <v>32</v>
      </c>
    </row>
    <row r="165" spans="1:10" ht="30">
      <c r="A165" t="str">
        <f t="shared" si="4"/>
        <v>2017-06-01</v>
      </c>
      <c r="B165" t="str">
        <f>"0900"</f>
        <v>0900</v>
      </c>
      <c r="C165" t="s">
        <v>17</v>
      </c>
      <c r="D165" t="s">
        <v>384</v>
      </c>
      <c r="E165" t="s">
        <v>18</v>
      </c>
      <c r="G165" s="1" t="s">
        <v>19</v>
      </c>
      <c r="H165">
        <v>2002</v>
      </c>
      <c r="I165" t="s">
        <v>21</v>
      </c>
      <c r="J165" t="s">
        <v>22</v>
      </c>
    </row>
    <row r="166" spans="1:10" ht="45">
      <c r="A166" t="str">
        <f t="shared" si="4"/>
        <v>2017-06-01</v>
      </c>
      <c r="B166" t="str">
        <f>"0915"</f>
        <v>0915</v>
      </c>
      <c r="C166" t="s">
        <v>106</v>
      </c>
      <c r="D166" t="s">
        <v>246</v>
      </c>
      <c r="G166" s="1" t="s">
        <v>245</v>
      </c>
      <c r="H166">
        <v>2016</v>
      </c>
      <c r="I166" t="s">
        <v>15</v>
      </c>
      <c r="J166" t="s">
        <v>247</v>
      </c>
    </row>
    <row r="167" spans="1:10" ht="45">
      <c r="A167" t="str">
        <f t="shared" si="4"/>
        <v>2017-06-01</v>
      </c>
      <c r="B167" t="str">
        <f>"0930"</f>
        <v>0930</v>
      </c>
      <c r="C167" t="s">
        <v>48</v>
      </c>
      <c r="D167" t="s">
        <v>248</v>
      </c>
      <c r="E167" t="s">
        <v>11</v>
      </c>
      <c r="G167" s="1" t="s">
        <v>49</v>
      </c>
      <c r="H167">
        <v>1982</v>
      </c>
      <c r="I167" t="s">
        <v>50</v>
      </c>
      <c r="J167" t="s">
        <v>55</v>
      </c>
    </row>
    <row r="168" spans="1:10" ht="45">
      <c r="A168" t="str">
        <f t="shared" si="4"/>
        <v>2017-06-01</v>
      </c>
      <c r="B168" t="str">
        <f>"1000"</f>
        <v>1000</v>
      </c>
      <c r="C168" t="s">
        <v>151</v>
      </c>
      <c r="E168" t="s">
        <v>57</v>
      </c>
      <c r="G168" s="1" t="s">
        <v>152</v>
      </c>
      <c r="H168">
        <v>2017</v>
      </c>
      <c r="I168" t="s">
        <v>15</v>
      </c>
      <c r="J168" t="s">
        <v>47</v>
      </c>
    </row>
    <row r="169" spans="1:10" ht="45">
      <c r="A169" t="str">
        <f t="shared" si="4"/>
        <v>2017-06-01</v>
      </c>
      <c r="B169" t="str">
        <f>"1030"</f>
        <v>1030</v>
      </c>
      <c r="C169" t="s">
        <v>226</v>
      </c>
      <c r="D169" t="s">
        <v>228</v>
      </c>
      <c r="G169" s="1" t="s">
        <v>227</v>
      </c>
      <c r="H169">
        <v>0</v>
      </c>
      <c r="I169" t="s">
        <v>15</v>
      </c>
      <c r="J169" t="s">
        <v>55</v>
      </c>
    </row>
    <row r="170" spans="1:10" ht="45">
      <c r="A170" t="str">
        <f t="shared" si="4"/>
        <v>2017-06-01</v>
      </c>
      <c r="B170" t="str">
        <f>"1100"</f>
        <v>1100</v>
      </c>
      <c r="C170" t="s">
        <v>185</v>
      </c>
      <c r="D170" t="s">
        <v>222</v>
      </c>
      <c r="E170" t="s">
        <v>18</v>
      </c>
      <c r="G170" s="1" t="s">
        <v>186</v>
      </c>
      <c r="H170">
        <v>2012</v>
      </c>
      <c r="I170" t="s">
        <v>54</v>
      </c>
      <c r="J170" t="s">
        <v>47</v>
      </c>
    </row>
    <row r="171" spans="1:10" ht="45">
      <c r="A171" t="str">
        <f t="shared" si="4"/>
        <v>2017-06-01</v>
      </c>
      <c r="B171" t="str">
        <f>"1130"</f>
        <v>1130</v>
      </c>
      <c r="C171" t="s">
        <v>230</v>
      </c>
      <c r="E171" t="s">
        <v>11</v>
      </c>
      <c r="F171" t="s">
        <v>80</v>
      </c>
      <c r="G171" s="1" t="s">
        <v>229</v>
      </c>
      <c r="H171">
        <v>2014</v>
      </c>
      <c r="I171" t="s">
        <v>15</v>
      </c>
      <c r="J171" t="s">
        <v>231</v>
      </c>
    </row>
    <row r="172" spans="1:10" ht="45">
      <c r="A172" t="str">
        <f t="shared" si="4"/>
        <v>2017-06-01</v>
      </c>
      <c r="B172" t="str">
        <f>"1230"</f>
        <v>1230</v>
      </c>
      <c r="C172" t="s">
        <v>232</v>
      </c>
      <c r="D172" t="s">
        <v>235</v>
      </c>
      <c r="E172" t="s">
        <v>11</v>
      </c>
      <c r="F172" t="s">
        <v>233</v>
      </c>
      <c r="G172" s="1" t="s">
        <v>234</v>
      </c>
      <c r="H172">
        <v>2000</v>
      </c>
      <c r="I172" t="s">
        <v>236</v>
      </c>
      <c r="J172" t="s">
        <v>237</v>
      </c>
    </row>
    <row r="173" spans="1:10" ht="45">
      <c r="A173" t="str">
        <f t="shared" si="4"/>
        <v>2017-06-01</v>
      </c>
      <c r="B173" t="str">
        <f>"1400"</f>
        <v>1400</v>
      </c>
      <c r="C173" t="s">
        <v>238</v>
      </c>
      <c r="E173" t="s">
        <v>18</v>
      </c>
      <c r="G173" s="1" t="s">
        <v>239</v>
      </c>
      <c r="H173">
        <v>2015</v>
      </c>
      <c r="I173" t="s">
        <v>15</v>
      </c>
      <c r="J173" t="s">
        <v>47</v>
      </c>
    </row>
    <row r="174" spans="1:10" ht="45">
      <c r="A174" t="str">
        <f t="shared" si="4"/>
        <v>2017-06-01</v>
      </c>
      <c r="B174" t="str">
        <f>"1430"</f>
        <v>1430</v>
      </c>
      <c r="C174" t="s">
        <v>217</v>
      </c>
      <c r="D174" t="s">
        <v>219</v>
      </c>
      <c r="E174" t="s">
        <v>18</v>
      </c>
      <c r="G174" s="1" t="s">
        <v>218</v>
      </c>
      <c r="H174">
        <v>0</v>
      </c>
      <c r="I174" t="s">
        <v>15</v>
      </c>
      <c r="J174" t="s">
        <v>22</v>
      </c>
    </row>
    <row r="175" spans="1:10" ht="30">
      <c r="A175" t="str">
        <f t="shared" si="4"/>
        <v>2017-06-01</v>
      </c>
      <c r="B175" t="str">
        <f>"1445"</f>
        <v>1445</v>
      </c>
      <c r="C175" t="s">
        <v>217</v>
      </c>
      <c r="D175" t="s">
        <v>221</v>
      </c>
      <c r="E175" t="s">
        <v>18</v>
      </c>
      <c r="G175" s="1" t="s">
        <v>220</v>
      </c>
      <c r="H175">
        <v>0</v>
      </c>
      <c r="I175" t="s">
        <v>15</v>
      </c>
      <c r="J175" t="s">
        <v>24</v>
      </c>
    </row>
    <row r="176" spans="1:10" ht="45">
      <c r="A176" t="str">
        <f t="shared" si="4"/>
        <v>2017-06-01</v>
      </c>
      <c r="B176" t="str">
        <f>"1500"</f>
        <v>1500</v>
      </c>
      <c r="C176" t="s">
        <v>106</v>
      </c>
      <c r="D176" t="s">
        <v>246</v>
      </c>
      <c r="G176" s="1" t="s">
        <v>245</v>
      </c>
      <c r="H176">
        <v>2016</v>
      </c>
      <c r="I176" t="s">
        <v>15</v>
      </c>
      <c r="J176" t="s">
        <v>247</v>
      </c>
    </row>
    <row r="177" spans="1:10" ht="45">
      <c r="A177" t="str">
        <f t="shared" si="4"/>
        <v>2017-06-01</v>
      </c>
      <c r="B177" t="str">
        <f>"1515"</f>
        <v>1515</v>
      </c>
      <c r="C177" t="s">
        <v>115</v>
      </c>
      <c r="E177" t="s">
        <v>18</v>
      </c>
      <c r="G177" s="1" t="s">
        <v>116</v>
      </c>
      <c r="H177">
        <v>0</v>
      </c>
      <c r="I177" t="s">
        <v>21</v>
      </c>
      <c r="J177" t="s">
        <v>22</v>
      </c>
    </row>
    <row r="178" spans="1:10" ht="45">
      <c r="A178" t="str">
        <f t="shared" si="4"/>
        <v>2017-06-01</v>
      </c>
      <c r="B178" t="str">
        <f>"1530"</f>
        <v>1530</v>
      </c>
      <c r="C178" t="s">
        <v>48</v>
      </c>
      <c r="D178" t="s">
        <v>385</v>
      </c>
      <c r="E178" t="s">
        <v>11</v>
      </c>
      <c r="G178" s="1" t="s">
        <v>49</v>
      </c>
      <c r="H178">
        <v>1982</v>
      </c>
      <c r="I178" t="s">
        <v>50</v>
      </c>
      <c r="J178" t="s">
        <v>51</v>
      </c>
    </row>
    <row r="179" spans="1:10" ht="45">
      <c r="A179" t="str">
        <f t="shared" si="4"/>
        <v>2017-06-01</v>
      </c>
      <c r="B179" t="str">
        <f>"1600"</f>
        <v>1600</v>
      </c>
      <c r="C179" t="s">
        <v>117</v>
      </c>
      <c r="E179" t="s">
        <v>11</v>
      </c>
      <c r="G179" s="1" t="s">
        <v>118</v>
      </c>
      <c r="H179">
        <v>2014</v>
      </c>
      <c r="I179" t="s">
        <v>21</v>
      </c>
      <c r="J179" t="s">
        <v>82</v>
      </c>
    </row>
    <row r="180" spans="1:10" ht="48.75" customHeight="1">
      <c r="A180" t="str">
        <f t="shared" si="4"/>
        <v>2017-06-01</v>
      </c>
      <c r="B180" t="str">
        <f>"1630"</f>
        <v>1630</v>
      </c>
      <c r="C180" t="s">
        <v>41</v>
      </c>
      <c r="D180" t="s">
        <v>249</v>
      </c>
      <c r="E180" t="s">
        <v>18</v>
      </c>
      <c r="G180" s="1" t="s">
        <v>42</v>
      </c>
      <c r="H180">
        <v>2013</v>
      </c>
      <c r="I180" t="s">
        <v>21</v>
      </c>
      <c r="J180" t="s">
        <v>44</v>
      </c>
    </row>
    <row r="181" spans="1:10" ht="43.5" customHeight="1">
      <c r="A181" t="str">
        <f t="shared" si="4"/>
        <v>2017-06-01</v>
      </c>
      <c r="B181" t="str">
        <f>"1700"</f>
        <v>1700</v>
      </c>
      <c r="C181" t="s">
        <v>120</v>
      </c>
      <c r="D181" t="s">
        <v>250</v>
      </c>
      <c r="E181" t="s">
        <v>18</v>
      </c>
      <c r="G181" s="1" t="s">
        <v>122</v>
      </c>
      <c r="H181">
        <v>2014</v>
      </c>
      <c r="I181" t="s">
        <v>54</v>
      </c>
      <c r="J181" t="s">
        <v>40</v>
      </c>
    </row>
    <row r="182" spans="1:10" ht="45">
      <c r="A182" t="str">
        <f t="shared" si="4"/>
        <v>2017-06-01</v>
      </c>
      <c r="B182" t="str">
        <f>"1730"</f>
        <v>1730</v>
      </c>
      <c r="C182" t="s">
        <v>124</v>
      </c>
      <c r="D182" t="s">
        <v>251</v>
      </c>
      <c r="E182" t="s">
        <v>18</v>
      </c>
      <c r="G182" s="1" t="s">
        <v>125</v>
      </c>
      <c r="H182">
        <v>0</v>
      </c>
      <c r="I182" t="s">
        <v>54</v>
      </c>
      <c r="J182" t="s">
        <v>47</v>
      </c>
    </row>
    <row r="183" spans="1:10" ht="30">
      <c r="A183" t="str">
        <f t="shared" si="4"/>
        <v>2017-06-01</v>
      </c>
      <c r="B183" t="str">
        <f>"1800"</f>
        <v>1800</v>
      </c>
      <c r="C183" t="s">
        <v>252</v>
      </c>
      <c r="D183" t="s">
        <v>254</v>
      </c>
      <c r="E183" t="s">
        <v>18</v>
      </c>
      <c r="G183" s="1" t="s">
        <v>253</v>
      </c>
      <c r="H183">
        <v>0</v>
      </c>
      <c r="I183" t="s">
        <v>15</v>
      </c>
      <c r="J183" t="s">
        <v>24</v>
      </c>
    </row>
    <row r="184" spans="1:10" ht="46.5" customHeight="1">
      <c r="A184" t="str">
        <f t="shared" si="4"/>
        <v>2017-06-01</v>
      </c>
      <c r="B184" t="str">
        <f>"1815"</f>
        <v>1815</v>
      </c>
      <c r="C184" t="s">
        <v>252</v>
      </c>
      <c r="D184" t="s">
        <v>386</v>
      </c>
      <c r="E184" t="s">
        <v>18</v>
      </c>
      <c r="G184" s="1" t="s">
        <v>255</v>
      </c>
      <c r="H184">
        <v>0</v>
      </c>
      <c r="I184" t="s">
        <v>15</v>
      </c>
      <c r="J184" t="s">
        <v>24</v>
      </c>
    </row>
    <row r="185" spans="1:10" ht="45">
      <c r="A185" t="str">
        <f t="shared" si="4"/>
        <v>2017-06-01</v>
      </c>
      <c r="B185" t="str">
        <f>"1830"</f>
        <v>1830</v>
      </c>
      <c r="C185" t="s">
        <v>226</v>
      </c>
      <c r="D185" t="s">
        <v>228</v>
      </c>
      <c r="G185" s="1" t="s">
        <v>227</v>
      </c>
      <c r="H185">
        <v>0</v>
      </c>
      <c r="I185" t="s">
        <v>15</v>
      </c>
      <c r="J185" t="s">
        <v>55</v>
      </c>
    </row>
    <row r="186" spans="1:10" ht="46.5" customHeight="1">
      <c r="A186" t="str">
        <f t="shared" si="4"/>
        <v>2017-06-01</v>
      </c>
      <c r="B186" t="str">
        <f>"1900"</f>
        <v>1900</v>
      </c>
      <c r="C186" t="s">
        <v>136</v>
      </c>
      <c r="D186" t="s">
        <v>257</v>
      </c>
      <c r="E186" t="s">
        <v>11</v>
      </c>
      <c r="G186" s="1" t="s">
        <v>256</v>
      </c>
      <c r="H186">
        <v>2016</v>
      </c>
      <c r="I186" t="s">
        <v>15</v>
      </c>
      <c r="J186" t="s">
        <v>22</v>
      </c>
    </row>
    <row r="187" spans="1:10" ht="45">
      <c r="A187" t="str">
        <f t="shared" si="4"/>
        <v>2017-06-01</v>
      </c>
      <c r="B187" t="str">
        <f>"1920"</f>
        <v>1920</v>
      </c>
      <c r="C187" t="s">
        <v>139</v>
      </c>
      <c r="E187" t="s">
        <v>57</v>
      </c>
      <c r="G187" s="1" t="s">
        <v>140</v>
      </c>
      <c r="H187">
        <v>2017</v>
      </c>
      <c r="I187" t="s">
        <v>15</v>
      </c>
      <c r="J187" t="s">
        <v>141</v>
      </c>
    </row>
    <row r="188" spans="1:10" ht="45">
      <c r="A188" t="str">
        <f t="shared" si="4"/>
        <v>2017-06-01</v>
      </c>
      <c r="B188" t="str">
        <f>"1930"</f>
        <v>1930</v>
      </c>
      <c r="C188" t="s">
        <v>258</v>
      </c>
      <c r="G188" s="1" t="s">
        <v>259</v>
      </c>
      <c r="H188">
        <v>2017</v>
      </c>
      <c r="I188" t="s">
        <v>15</v>
      </c>
      <c r="J188" t="s">
        <v>260</v>
      </c>
    </row>
    <row r="189" spans="1:10" ht="45">
      <c r="A189" t="str">
        <f t="shared" si="4"/>
        <v>2017-06-01</v>
      </c>
      <c r="B189" t="str">
        <f>"2100"</f>
        <v>2100</v>
      </c>
      <c r="C189" t="s">
        <v>151</v>
      </c>
      <c r="E189" t="s">
        <v>57</v>
      </c>
      <c r="G189" s="1" t="s">
        <v>152</v>
      </c>
      <c r="H189">
        <v>2017</v>
      </c>
      <c r="I189" t="s">
        <v>15</v>
      </c>
      <c r="J189" t="s">
        <v>47</v>
      </c>
    </row>
    <row r="190" spans="1:10" ht="45">
      <c r="A190" t="str">
        <f t="shared" si="4"/>
        <v>2017-06-01</v>
      </c>
      <c r="B190" t="str">
        <f>"2130"</f>
        <v>2130</v>
      </c>
      <c r="C190" t="s">
        <v>197</v>
      </c>
      <c r="G190" s="1" t="s">
        <v>198</v>
      </c>
      <c r="H190">
        <v>2017</v>
      </c>
      <c r="I190" t="s">
        <v>15</v>
      </c>
      <c r="J190" t="s">
        <v>55</v>
      </c>
    </row>
    <row r="191" spans="1:10" ht="30">
      <c r="A191" t="str">
        <f t="shared" si="4"/>
        <v>2017-06-01</v>
      </c>
      <c r="B191" t="str">
        <f>"2200"</f>
        <v>2200</v>
      </c>
      <c r="C191" t="s">
        <v>261</v>
      </c>
      <c r="D191" t="s">
        <v>14</v>
      </c>
      <c r="E191" t="s">
        <v>262</v>
      </c>
      <c r="F191" t="s">
        <v>263</v>
      </c>
      <c r="G191" s="1" t="s">
        <v>264</v>
      </c>
      <c r="H191">
        <v>1977</v>
      </c>
      <c r="I191" t="s">
        <v>15</v>
      </c>
      <c r="J191" t="s">
        <v>265</v>
      </c>
    </row>
    <row r="192" spans="1:10" ht="45">
      <c r="A192" t="str">
        <f t="shared" si="4"/>
        <v>2017-06-01</v>
      </c>
      <c r="B192" t="str">
        <f>"2300"</f>
        <v>2300</v>
      </c>
      <c r="C192" t="s">
        <v>266</v>
      </c>
      <c r="D192" t="s">
        <v>266</v>
      </c>
      <c r="E192" t="s">
        <v>88</v>
      </c>
      <c r="F192" t="s">
        <v>263</v>
      </c>
      <c r="G192" s="1" t="s">
        <v>267</v>
      </c>
      <c r="H192">
        <v>2013</v>
      </c>
      <c r="I192" t="s">
        <v>15</v>
      </c>
      <c r="J192" t="s">
        <v>22</v>
      </c>
    </row>
    <row r="193" spans="1:10" ht="30">
      <c r="A193" t="str">
        <f t="shared" si="4"/>
        <v>2017-06-01</v>
      </c>
      <c r="B193" t="str">
        <f>"2315"</f>
        <v>2315</v>
      </c>
      <c r="C193" t="s">
        <v>268</v>
      </c>
      <c r="D193" t="s">
        <v>14</v>
      </c>
      <c r="E193" t="s">
        <v>11</v>
      </c>
      <c r="G193" s="1" t="s">
        <v>269</v>
      </c>
      <c r="H193">
        <v>0</v>
      </c>
      <c r="I193" t="s">
        <v>15</v>
      </c>
      <c r="J193" t="s">
        <v>270</v>
      </c>
    </row>
    <row r="194" spans="1:10" ht="45">
      <c r="A194" t="str">
        <f t="shared" si="4"/>
        <v>2017-06-01</v>
      </c>
      <c r="B194" t="str">
        <f>"2330"</f>
        <v>2330</v>
      </c>
      <c r="C194" t="s">
        <v>258</v>
      </c>
      <c r="G194" s="1" t="s">
        <v>259</v>
      </c>
      <c r="H194">
        <v>2017</v>
      </c>
      <c r="I194" t="s">
        <v>15</v>
      </c>
      <c r="J194" t="s">
        <v>260</v>
      </c>
    </row>
    <row r="195" spans="1:10" ht="45">
      <c r="A195" t="str">
        <f aca="true" t="shared" si="5" ref="A195:A240">"2017-06-02"</f>
        <v>2017-06-02</v>
      </c>
      <c r="B195" t="str">
        <f>"0100"</f>
        <v>0100</v>
      </c>
      <c r="C195" t="s">
        <v>156</v>
      </c>
      <c r="D195" t="s">
        <v>387</v>
      </c>
      <c r="E195" t="s">
        <v>157</v>
      </c>
      <c r="F195" t="s">
        <v>158</v>
      </c>
      <c r="G195" s="1" t="s">
        <v>271</v>
      </c>
      <c r="H195">
        <v>2008</v>
      </c>
      <c r="I195" t="s">
        <v>54</v>
      </c>
      <c r="J195" t="s">
        <v>55</v>
      </c>
    </row>
    <row r="196" spans="1:10" ht="45">
      <c r="A196" t="str">
        <f t="shared" si="5"/>
        <v>2017-06-02</v>
      </c>
      <c r="B196" t="str">
        <f>"0130"</f>
        <v>0130</v>
      </c>
      <c r="C196" t="s">
        <v>156</v>
      </c>
      <c r="D196" t="s">
        <v>273</v>
      </c>
      <c r="E196" t="s">
        <v>157</v>
      </c>
      <c r="F196" t="s">
        <v>158</v>
      </c>
      <c r="G196" s="1" t="s">
        <v>272</v>
      </c>
      <c r="H196">
        <v>2008</v>
      </c>
      <c r="I196" t="s">
        <v>54</v>
      </c>
      <c r="J196" t="s">
        <v>55</v>
      </c>
    </row>
    <row r="197" spans="1:10" ht="45">
      <c r="A197" t="str">
        <f t="shared" si="5"/>
        <v>2017-06-02</v>
      </c>
      <c r="B197" t="str">
        <f>"0200"</f>
        <v>0200</v>
      </c>
      <c r="C197" t="s">
        <v>156</v>
      </c>
      <c r="D197" t="s">
        <v>275</v>
      </c>
      <c r="E197" t="s">
        <v>157</v>
      </c>
      <c r="F197" t="s">
        <v>158</v>
      </c>
      <c r="G197" s="1" t="s">
        <v>274</v>
      </c>
      <c r="H197">
        <v>2008</v>
      </c>
      <c r="I197" t="s">
        <v>54</v>
      </c>
      <c r="J197" t="s">
        <v>47</v>
      </c>
    </row>
    <row r="198" spans="1:10" ht="48" customHeight="1">
      <c r="A198" t="str">
        <f t="shared" si="5"/>
        <v>2017-06-02</v>
      </c>
      <c r="B198" t="str">
        <f>"0230"</f>
        <v>0230</v>
      </c>
      <c r="C198" t="s">
        <v>156</v>
      </c>
      <c r="D198" t="s">
        <v>277</v>
      </c>
      <c r="E198" t="s">
        <v>88</v>
      </c>
      <c r="F198" t="s">
        <v>12</v>
      </c>
      <c r="G198" s="1" t="s">
        <v>276</v>
      </c>
      <c r="H198">
        <v>2008</v>
      </c>
      <c r="I198" t="s">
        <v>54</v>
      </c>
      <c r="J198" t="s">
        <v>47</v>
      </c>
    </row>
    <row r="199" spans="1:10" ht="43.5" customHeight="1">
      <c r="A199" t="str">
        <f t="shared" si="5"/>
        <v>2017-06-02</v>
      </c>
      <c r="B199" t="str">
        <f>"0300"</f>
        <v>0300</v>
      </c>
      <c r="C199" t="s">
        <v>156</v>
      </c>
      <c r="D199" t="s">
        <v>388</v>
      </c>
      <c r="E199" t="s">
        <v>157</v>
      </c>
      <c r="F199" t="s">
        <v>158</v>
      </c>
      <c r="G199" s="1" t="s">
        <v>278</v>
      </c>
      <c r="H199">
        <v>2008</v>
      </c>
      <c r="I199" t="s">
        <v>54</v>
      </c>
      <c r="J199" t="s">
        <v>55</v>
      </c>
    </row>
    <row r="200" spans="1:10" ht="45">
      <c r="A200" t="str">
        <f t="shared" si="5"/>
        <v>2017-06-02</v>
      </c>
      <c r="B200" t="str">
        <f>"0330"</f>
        <v>0330</v>
      </c>
      <c r="C200" t="s">
        <v>156</v>
      </c>
      <c r="D200" t="s">
        <v>280</v>
      </c>
      <c r="E200" t="s">
        <v>157</v>
      </c>
      <c r="F200" t="s">
        <v>89</v>
      </c>
      <c r="G200" s="1" t="s">
        <v>279</v>
      </c>
      <c r="H200">
        <v>2008</v>
      </c>
      <c r="I200" t="s">
        <v>54</v>
      </c>
      <c r="J200" t="s">
        <v>55</v>
      </c>
    </row>
    <row r="201" spans="1:10" ht="45">
      <c r="A201" t="str">
        <f t="shared" si="5"/>
        <v>2017-06-02</v>
      </c>
      <c r="B201" t="str">
        <f>"0400"</f>
        <v>0400</v>
      </c>
      <c r="C201" t="s">
        <v>156</v>
      </c>
      <c r="D201" t="s">
        <v>282</v>
      </c>
      <c r="E201" t="s">
        <v>157</v>
      </c>
      <c r="F201" t="s">
        <v>158</v>
      </c>
      <c r="G201" s="1" t="s">
        <v>281</v>
      </c>
      <c r="H201">
        <v>2008</v>
      </c>
      <c r="I201" t="s">
        <v>54</v>
      </c>
      <c r="J201" t="s">
        <v>55</v>
      </c>
    </row>
    <row r="202" spans="1:10" ht="45">
      <c r="A202" t="str">
        <f t="shared" si="5"/>
        <v>2017-06-02</v>
      </c>
      <c r="B202" t="str">
        <f>"0430"</f>
        <v>0430</v>
      </c>
      <c r="C202" t="s">
        <v>156</v>
      </c>
      <c r="D202" t="s">
        <v>284</v>
      </c>
      <c r="E202" t="s">
        <v>157</v>
      </c>
      <c r="F202" t="s">
        <v>158</v>
      </c>
      <c r="G202" s="1" t="s">
        <v>283</v>
      </c>
      <c r="H202">
        <v>2008</v>
      </c>
      <c r="I202" t="s">
        <v>54</v>
      </c>
      <c r="J202" t="s">
        <v>55</v>
      </c>
    </row>
    <row r="203" spans="1:10" ht="45">
      <c r="A203" t="str">
        <f t="shared" si="5"/>
        <v>2017-06-02</v>
      </c>
      <c r="B203" t="str">
        <f>"0500"</f>
        <v>0500</v>
      </c>
      <c r="C203" t="s">
        <v>285</v>
      </c>
      <c r="E203" t="s">
        <v>11</v>
      </c>
      <c r="G203" s="1" t="s">
        <v>286</v>
      </c>
      <c r="H203">
        <v>0</v>
      </c>
      <c r="I203" t="s">
        <v>15</v>
      </c>
      <c r="J203" t="s">
        <v>231</v>
      </c>
    </row>
    <row r="204" spans="1:10" ht="30">
      <c r="A204" t="str">
        <f t="shared" si="5"/>
        <v>2017-06-02</v>
      </c>
      <c r="B204" t="str">
        <f>"0600"</f>
        <v>0600</v>
      </c>
      <c r="C204" t="s">
        <v>33</v>
      </c>
      <c r="D204" t="s">
        <v>288</v>
      </c>
      <c r="E204" t="s">
        <v>18</v>
      </c>
      <c r="G204" s="1" t="s">
        <v>287</v>
      </c>
      <c r="H204">
        <v>2012</v>
      </c>
      <c r="I204" t="s">
        <v>15</v>
      </c>
      <c r="J204" t="s">
        <v>36</v>
      </c>
    </row>
    <row r="205" spans="1:10" ht="45">
      <c r="A205" t="str">
        <f t="shared" si="5"/>
        <v>2017-06-02</v>
      </c>
      <c r="B205" t="str">
        <f>"0630"</f>
        <v>0630</v>
      </c>
      <c r="C205" t="s">
        <v>29</v>
      </c>
      <c r="D205" t="s">
        <v>167</v>
      </c>
      <c r="E205" t="s">
        <v>18</v>
      </c>
      <c r="G205" s="1" t="s">
        <v>30</v>
      </c>
      <c r="H205">
        <v>2005</v>
      </c>
      <c r="I205" t="s">
        <v>21</v>
      </c>
      <c r="J205" t="s">
        <v>32</v>
      </c>
    </row>
    <row r="206" spans="1:10" ht="45">
      <c r="A206" t="str">
        <f t="shared" si="5"/>
        <v>2017-06-02</v>
      </c>
      <c r="B206" t="str">
        <f>"0700"</f>
        <v>0700</v>
      </c>
      <c r="C206" t="s">
        <v>100</v>
      </c>
      <c r="E206" t="s">
        <v>18</v>
      </c>
      <c r="G206" s="1" t="s">
        <v>101</v>
      </c>
      <c r="H206">
        <v>2014</v>
      </c>
      <c r="I206" t="s">
        <v>15</v>
      </c>
      <c r="J206" t="s">
        <v>32</v>
      </c>
    </row>
    <row r="207" spans="1:10" ht="45">
      <c r="A207" t="str">
        <f t="shared" si="5"/>
        <v>2017-06-02</v>
      </c>
      <c r="B207" t="str">
        <f>"0730"</f>
        <v>0730</v>
      </c>
      <c r="C207" t="s">
        <v>33</v>
      </c>
      <c r="D207" t="s">
        <v>290</v>
      </c>
      <c r="E207" t="s">
        <v>18</v>
      </c>
      <c r="G207" s="1" t="s">
        <v>289</v>
      </c>
      <c r="H207">
        <v>2012</v>
      </c>
      <c r="I207" t="s">
        <v>15</v>
      </c>
      <c r="J207" t="s">
        <v>32</v>
      </c>
    </row>
    <row r="208" spans="1:10" ht="30">
      <c r="A208" t="str">
        <f t="shared" si="5"/>
        <v>2017-06-02</v>
      </c>
      <c r="B208" t="str">
        <f>"0800"</f>
        <v>0800</v>
      </c>
      <c r="C208" t="s">
        <v>45</v>
      </c>
      <c r="E208" t="s">
        <v>18</v>
      </c>
      <c r="G208" s="1" t="s">
        <v>46</v>
      </c>
      <c r="H208">
        <v>2007</v>
      </c>
      <c r="I208" t="s">
        <v>15</v>
      </c>
      <c r="J208" t="s">
        <v>82</v>
      </c>
    </row>
    <row r="209" spans="1:10" ht="45">
      <c r="A209" t="str">
        <f t="shared" si="5"/>
        <v>2017-06-02</v>
      </c>
      <c r="B209" t="str">
        <f>"0830"</f>
        <v>0830</v>
      </c>
      <c r="C209" t="s">
        <v>29</v>
      </c>
      <c r="D209" t="s">
        <v>291</v>
      </c>
      <c r="E209" t="s">
        <v>18</v>
      </c>
      <c r="G209" s="1" t="s">
        <v>30</v>
      </c>
      <c r="H209">
        <v>2005</v>
      </c>
      <c r="I209" t="s">
        <v>21</v>
      </c>
      <c r="J209" t="s">
        <v>32</v>
      </c>
    </row>
    <row r="210" spans="1:10" ht="30">
      <c r="A210" t="str">
        <f t="shared" si="5"/>
        <v>2017-06-02</v>
      </c>
      <c r="B210" t="str">
        <f>"0900"</f>
        <v>0900</v>
      </c>
      <c r="C210" t="s">
        <v>17</v>
      </c>
      <c r="D210" t="s">
        <v>292</v>
      </c>
      <c r="E210" t="s">
        <v>18</v>
      </c>
      <c r="G210" s="1" t="s">
        <v>19</v>
      </c>
      <c r="H210">
        <v>2002</v>
      </c>
      <c r="I210" t="s">
        <v>21</v>
      </c>
      <c r="J210" t="s">
        <v>24</v>
      </c>
    </row>
    <row r="211" spans="1:10" ht="45">
      <c r="A211" t="str">
        <f t="shared" si="5"/>
        <v>2017-06-02</v>
      </c>
      <c r="B211" t="str">
        <f>"0915"</f>
        <v>0915</v>
      </c>
      <c r="C211" t="s">
        <v>106</v>
      </c>
      <c r="D211" t="s">
        <v>294</v>
      </c>
      <c r="G211" s="1" t="s">
        <v>293</v>
      </c>
      <c r="H211">
        <v>2016</v>
      </c>
      <c r="I211" t="s">
        <v>15</v>
      </c>
      <c r="J211" t="s">
        <v>109</v>
      </c>
    </row>
    <row r="212" spans="1:10" ht="45">
      <c r="A212" t="str">
        <f t="shared" si="5"/>
        <v>2017-06-02</v>
      </c>
      <c r="B212" t="str">
        <f>"0930"</f>
        <v>0930</v>
      </c>
      <c r="C212" t="s">
        <v>48</v>
      </c>
      <c r="D212" t="s">
        <v>295</v>
      </c>
      <c r="E212" t="s">
        <v>11</v>
      </c>
      <c r="G212" s="1" t="s">
        <v>49</v>
      </c>
      <c r="H212">
        <v>1982</v>
      </c>
      <c r="I212" t="s">
        <v>50</v>
      </c>
      <c r="J212" t="s">
        <v>55</v>
      </c>
    </row>
    <row r="213" spans="1:10" ht="45">
      <c r="A213" t="str">
        <f t="shared" si="5"/>
        <v>2017-06-02</v>
      </c>
      <c r="B213" t="str">
        <f>"1000"</f>
        <v>1000</v>
      </c>
      <c r="C213" t="s">
        <v>151</v>
      </c>
      <c r="E213" t="s">
        <v>57</v>
      </c>
      <c r="G213" s="1" t="s">
        <v>152</v>
      </c>
      <c r="H213">
        <v>2017</v>
      </c>
      <c r="I213" t="s">
        <v>15</v>
      </c>
      <c r="J213" t="s">
        <v>47</v>
      </c>
    </row>
    <row r="214" spans="1:10" ht="45">
      <c r="A214" t="str">
        <f t="shared" si="5"/>
        <v>2017-06-02</v>
      </c>
      <c r="B214" t="str">
        <f>"1030"</f>
        <v>1030</v>
      </c>
      <c r="C214" t="s">
        <v>258</v>
      </c>
      <c r="G214" s="1" t="s">
        <v>259</v>
      </c>
      <c r="H214">
        <v>2017</v>
      </c>
      <c r="I214" t="s">
        <v>15</v>
      </c>
      <c r="J214" t="s">
        <v>260</v>
      </c>
    </row>
    <row r="215" spans="1:10" ht="30">
      <c r="A215" t="str">
        <f t="shared" si="5"/>
        <v>2017-06-02</v>
      </c>
      <c r="B215" t="str">
        <f>"1200"</f>
        <v>1200</v>
      </c>
      <c r="C215" t="s">
        <v>296</v>
      </c>
      <c r="E215" t="s">
        <v>88</v>
      </c>
      <c r="F215" t="s">
        <v>146</v>
      </c>
      <c r="G215" s="1" t="s">
        <v>297</v>
      </c>
      <c r="H215">
        <v>2012</v>
      </c>
      <c r="I215" t="s">
        <v>21</v>
      </c>
      <c r="J215" t="s">
        <v>298</v>
      </c>
    </row>
    <row r="216" spans="1:10" ht="45">
      <c r="A216" t="str">
        <f t="shared" si="5"/>
        <v>2017-06-02</v>
      </c>
      <c r="B216" t="str">
        <f>"1300"</f>
        <v>1300</v>
      </c>
      <c r="C216" t="s">
        <v>266</v>
      </c>
      <c r="E216" t="s">
        <v>88</v>
      </c>
      <c r="F216" t="s">
        <v>263</v>
      </c>
      <c r="G216" s="1" t="s">
        <v>267</v>
      </c>
      <c r="H216">
        <v>2013</v>
      </c>
      <c r="I216" t="s">
        <v>15</v>
      </c>
      <c r="J216" t="s">
        <v>22</v>
      </c>
    </row>
    <row r="217" spans="1:10" ht="30">
      <c r="A217" t="str">
        <f t="shared" si="5"/>
        <v>2017-06-02</v>
      </c>
      <c r="B217" t="str">
        <f>"1315"</f>
        <v>1315</v>
      </c>
      <c r="C217" t="s">
        <v>268</v>
      </c>
      <c r="D217" t="s">
        <v>14</v>
      </c>
      <c r="E217" t="s">
        <v>11</v>
      </c>
      <c r="G217" s="1" t="s">
        <v>269</v>
      </c>
      <c r="H217">
        <v>0</v>
      </c>
      <c r="I217" t="s">
        <v>15</v>
      </c>
      <c r="J217" t="s">
        <v>270</v>
      </c>
    </row>
    <row r="218" spans="1:10" ht="45">
      <c r="A218" t="str">
        <f t="shared" si="5"/>
        <v>2017-06-02</v>
      </c>
      <c r="B218" t="str">
        <f>"1330"</f>
        <v>1330</v>
      </c>
      <c r="C218" t="s">
        <v>299</v>
      </c>
      <c r="E218" t="s">
        <v>88</v>
      </c>
      <c r="F218" t="s">
        <v>12</v>
      </c>
      <c r="G218" s="1" t="s">
        <v>300</v>
      </c>
      <c r="H218">
        <v>2015</v>
      </c>
      <c r="I218" t="s">
        <v>14</v>
      </c>
      <c r="J218" t="s">
        <v>28</v>
      </c>
    </row>
    <row r="219" spans="1:10" ht="45">
      <c r="A219" t="str">
        <f t="shared" si="5"/>
        <v>2017-06-02</v>
      </c>
      <c r="B219" t="str">
        <f>"1400"</f>
        <v>1400</v>
      </c>
      <c r="C219" t="s">
        <v>226</v>
      </c>
      <c r="D219" t="s">
        <v>228</v>
      </c>
      <c r="G219" s="1" t="s">
        <v>227</v>
      </c>
      <c r="H219">
        <v>0</v>
      </c>
      <c r="I219" t="s">
        <v>15</v>
      </c>
      <c r="J219" t="s">
        <v>55</v>
      </c>
    </row>
    <row r="220" spans="1:10" ht="30">
      <c r="A220" t="str">
        <f t="shared" si="5"/>
        <v>2017-06-02</v>
      </c>
      <c r="B220" t="str">
        <f>"1430"</f>
        <v>1430</v>
      </c>
      <c r="C220" t="s">
        <v>252</v>
      </c>
      <c r="D220" t="s">
        <v>254</v>
      </c>
      <c r="E220" t="s">
        <v>18</v>
      </c>
      <c r="G220" s="1" t="s">
        <v>253</v>
      </c>
      <c r="H220">
        <v>0</v>
      </c>
      <c r="I220" t="s">
        <v>15</v>
      </c>
      <c r="J220" t="s">
        <v>24</v>
      </c>
    </row>
    <row r="221" spans="1:10" ht="49.5" customHeight="1">
      <c r="A221" t="str">
        <f t="shared" si="5"/>
        <v>2017-06-02</v>
      </c>
      <c r="B221" t="str">
        <f>"1445"</f>
        <v>1445</v>
      </c>
      <c r="C221" t="s">
        <v>252</v>
      </c>
      <c r="D221" t="s">
        <v>386</v>
      </c>
      <c r="E221" t="s">
        <v>18</v>
      </c>
      <c r="G221" s="1" t="s">
        <v>255</v>
      </c>
      <c r="H221">
        <v>0</v>
      </c>
      <c r="I221" t="s">
        <v>15</v>
      </c>
      <c r="J221" t="s">
        <v>24</v>
      </c>
    </row>
    <row r="222" spans="1:10" ht="45">
      <c r="A222" t="str">
        <f t="shared" si="5"/>
        <v>2017-06-02</v>
      </c>
      <c r="B222" t="str">
        <f>"1500"</f>
        <v>1500</v>
      </c>
      <c r="C222" t="s">
        <v>106</v>
      </c>
      <c r="D222" t="s">
        <v>294</v>
      </c>
      <c r="G222" s="1" t="s">
        <v>293</v>
      </c>
      <c r="H222">
        <v>2016</v>
      </c>
      <c r="I222" t="s">
        <v>15</v>
      </c>
      <c r="J222" t="s">
        <v>109</v>
      </c>
    </row>
    <row r="223" spans="1:10" ht="45">
      <c r="A223" t="str">
        <f t="shared" si="5"/>
        <v>2017-06-02</v>
      </c>
      <c r="B223" t="str">
        <f>"1515"</f>
        <v>1515</v>
      </c>
      <c r="C223" t="s">
        <v>115</v>
      </c>
      <c r="E223" t="s">
        <v>18</v>
      </c>
      <c r="G223" s="1" t="s">
        <v>116</v>
      </c>
      <c r="H223">
        <v>0</v>
      </c>
      <c r="I223" t="s">
        <v>21</v>
      </c>
      <c r="J223" t="s">
        <v>22</v>
      </c>
    </row>
    <row r="224" spans="1:10" ht="45">
      <c r="A224" t="str">
        <f t="shared" si="5"/>
        <v>2017-06-02</v>
      </c>
      <c r="B224" t="str">
        <f>"1530"</f>
        <v>1530</v>
      </c>
      <c r="C224" t="s">
        <v>48</v>
      </c>
      <c r="D224" t="s">
        <v>301</v>
      </c>
      <c r="E224" t="s">
        <v>11</v>
      </c>
      <c r="G224" s="1" t="s">
        <v>49</v>
      </c>
      <c r="H224">
        <v>1982</v>
      </c>
      <c r="I224" t="s">
        <v>50</v>
      </c>
      <c r="J224" t="s">
        <v>55</v>
      </c>
    </row>
    <row r="225" spans="1:10" ht="45">
      <c r="A225" t="str">
        <f t="shared" si="5"/>
        <v>2017-06-02</v>
      </c>
      <c r="B225" t="str">
        <f>"1600"</f>
        <v>1600</v>
      </c>
      <c r="C225" t="s">
        <v>117</v>
      </c>
      <c r="E225" t="s">
        <v>11</v>
      </c>
      <c r="G225" s="1" t="s">
        <v>118</v>
      </c>
      <c r="H225">
        <v>2014</v>
      </c>
      <c r="I225" t="s">
        <v>21</v>
      </c>
      <c r="J225" t="s">
        <v>82</v>
      </c>
    </row>
    <row r="226" spans="1:10" ht="47.25" customHeight="1">
      <c r="A226" t="str">
        <f t="shared" si="5"/>
        <v>2017-06-02</v>
      </c>
      <c r="B226" t="str">
        <f>"1630"</f>
        <v>1630</v>
      </c>
      <c r="C226" t="s">
        <v>41</v>
      </c>
      <c r="D226" t="s">
        <v>43</v>
      </c>
      <c r="E226" t="s">
        <v>18</v>
      </c>
      <c r="G226" s="1" t="s">
        <v>42</v>
      </c>
      <c r="H226">
        <v>2013</v>
      </c>
      <c r="I226" t="s">
        <v>21</v>
      </c>
      <c r="J226" t="s">
        <v>44</v>
      </c>
    </row>
    <row r="227" spans="1:10" ht="48.75" customHeight="1">
      <c r="A227" t="str">
        <f t="shared" si="5"/>
        <v>2017-06-02</v>
      </c>
      <c r="B227" t="str">
        <f>"1700"</f>
        <v>1700</v>
      </c>
      <c r="C227" t="s">
        <v>120</v>
      </c>
      <c r="D227" t="s">
        <v>302</v>
      </c>
      <c r="E227" t="s">
        <v>18</v>
      </c>
      <c r="G227" s="1" t="s">
        <v>122</v>
      </c>
      <c r="H227">
        <v>2014</v>
      </c>
      <c r="I227" t="s">
        <v>54</v>
      </c>
      <c r="J227" t="s">
        <v>40</v>
      </c>
    </row>
    <row r="228" spans="1:10" ht="45">
      <c r="A228" t="str">
        <f t="shared" si="5"/>
        <v>2017-06-02</v>
      </c>
      <c r="B228" t="str">
        <f>"1730"</f>
        <v>1730</v>
      </c>
      <c r="C228" t="s">
        <v>124</v>
      </c>
      <c r="D228" t="s">
        <v>303</v>
      </c>
      <c r="E228" t="s">
        <v>11</v>
      </c>
      <c r="G228" s="1" t="s">
        <v>125</v>
      </c>
      <c r="H228">
        <v>0</v>
      </c>
      <c r="I228" t="s">
        <v>54</v>
      </c>
      <c r="J228" t="s">
        <v>47</v>
      </c>
    </row>
    <row r="229" spans="1:10" ht="45">
      <c r="A229" t="str">
        <f t="shared" si="5"/>
        <v>2017-06-02</v>
      </c>
      <c r="B229" t="str">
        <f>"1800"</f>
        <v>1800</v>
      </c>
      <c r="C229" t="s">
        <v>304</v>
      </c>
      <c r="D229" t="s">
        <v>306</v>
      </c>
      <c r="E229" t="s">
        <v>18</v>
      </c>
      <c r="G229" s="1" t="s">
        <v>305</v>
      </c>
      <c r="H229">
        <v>0</v>
      </c>
      <c r="I229" t="s">
        <v>15</v>
      </c>
      <c r="J229" t="s">
        <v>24</v>
      </c>
    </row>
    <row r="230" spans="1:10" ht="45">
      <c r="A230" t="str">
        <f t="shared" si="5"/>
        <v>2017-06-02</v>
      </c>
      <c r="B230" t="str">
        <f>"1815"</f>
        <v>1815</v>
      </c>
      <c r="C230" t="s">
        <v>304</v>
      </c>
      <c r="D230" t="s">
        <v>308</v>
      </c>
      <c r="E230" t="s">
        <v>18</v>
      </c>
      <c r="G230" s="1" t="s">
        <v>307</v>
      </c>
      <c r="H230">
        <v>0</v>
      </c>
      <c r="I230" t="s">
        <v>15</v>
      </c>
      <c r="J230" t="s">
        <v>24</v>
      </c>
    </row>
    <row r="231" spans="1:10" ht="45">
      <c r="A231" t="str">
        <f t="shared" si="5"/>
        <v>2017-06-02</v>
      </c>
      <c r="B231" t="str">
        <f>"1830"</f>
        <v>1830</v>
      </c>
      <c r="C231" t="s">
        <v>309</v>
      </c>
      <c r="D231" t="s">
        <v>311</v>
      </c>
      <c r="E231" t="s">
        <v>18</v>
      </c>
      <c r="G231" s="1" t="s">
        <v>310</v>
      </c>
      <c r="H231">
        <v>0</v>
      </c>
      <c r="I231" t="s">
        <v>21</v>
      </c>
      <c r="J231" t="s">
        <v>40</v>
      </c>
    </row>
    <row r="232" spans="1:10" ht="45">
      <c r="A232" t="str">
        <f t="shared" si="5"/>
        <v>2017-06-02</v>
      </c>
      <c r="B232" t="str">
        <f>"1900"</f>
        <v>1900</v>
      </c>
      <c r="C232" t="s">
        <v>136</v>
      </c>
      <c r="D232" t="s">
        <v>313</v>
      </c>
      <c r="E232" t="s">
        <v>11</v>
      </c>
      <c r="G232" s="1" t="s">
        <v>312</v>
      </c>
      <c r="H232">
        <v>2016</v>
      </c>
      <c r="I232" t="s">
        <v>15</v>
      </c>
      <c r="J232" t="s">
        <v>24</v>
      </c>
    </row>
    <row r="233" spans="1:10" ht="45">
      <c r="A233" t="str">
        <f t="shared" si="5"/>
        <v>2017-06-02</v>
      </c>
      <c r="B233" t="str">
        <f>"1920"</f>
        <v>1920</v>
      </c>
      <c r="C233" t="s">
        <v>139</v>
      </c>
      <c r="E233" t="s">
        <v>57</v>
      </c>
      <c r="G233" s="1" t="s">
        <v>140</v>
      </c>
      <c r="H233">
        <v>2017</v>
      </c>
      <c r="I233" t="s">
        <v>15</v>
      </c>
      <c r="J233" t="s">
        <v>141</v>
      </c>
    </row>
    <row r="234" spans="1:10" ht="30">
      <c r="A234" t="str">
        <f t="shared" si="5"/>
        <v>2017-06-02</v>
      </c>
      <c r="B234" t="str">
        <f>"1930"</f>
        <v>1930</v>
      </c>
      <c r="C234" t="s">
        <v>314</v>
      </c>
      <c r="D234" t="s">
        <v>316</v>
      </c>
      <c r="E234" t="s">
        <v>18</v>
      </c>
      <c r="G234" s="1" t="s">
        <v>315</v>
      </c>
      <c r="H234">
        <v>0</v>
      </c>
      <c r="I234" t="s">
        <v>14</v>
      </c>
      <c r="J234" t="s">
        <v>225</v>
      </c>
    </row>
    <row r="235" spans="1:10" ht="45">
      <c r="A235" t="str">
        <f t="shared" si="5"/>
        <v>2017-06-02</v>
      </c>
      <c r="B235" t="str">
        <f>"1945"</f>
        <v>1945</v>
      </c>
      <c r="C235" t="s">
        <v>317</v>
      </c>
      <c r="D235" t="s">
        <v>14</v>
      </c>
      <c r="E235" t="s">
        <v>11</v>
      </c>
      <c r="G235" s="1" t="s">
        <v>318</v>
      </c>
      <c r="H235">
        <v>0</v>
      </c>
      <c r="I235" t="s">
        <v>236</v>
      </c>
      <c r="J235" t="s">
        <v>319</v>
      </c>
    </row>
    <row r="236" spans="1:10" ht="30">
      <c r="A236" t="str">
        <f t="shared" si="5"/>
        <v>2017-06-02</v>
      </c>
      <c r="B236" t="str">
        <f>"2100"</f>
        <v>2100</v>
      </c>
      <c r="C236" t="s">
        <v>76</v>
      </c>
      <c r="E236" t="s">
        <v>57</v>
      </c>
      <c r="G236" s="1" t="s">
        <v>77</v>
      </c>
      <c r="H236">
        <v>2017</v>
      </c>
      <c r="I236" t="s">
        <v>78</v>
      </c>
      <c r="J236" t="s">
        <v>47</v>
      </c>
    </row>
    <row r="237" spans="1:10" ht="45">
      <c r="A237" t="str">
        <f t="shared" si="5"/>
        <v>2017-06-02</v>
      </c>
      <c r="B237" t="str">
        <f>"2130"</f>
        <v>2130</v>
      </c>
      <c r="C237" t="s">
        <v>320</v>
      </c>
      <c r="D237" t="s">
        <v>322</v>
      </c>
      <c r="G237" s="1" t="s">
        <v>321</v>
      </c>
      <c r="H237">
        <v>2010</v>
      </c>
      <c r="I237" t="s">
        <v>236</v>
      </c>
      <c r="J237" t="s">
        <v>55</v>
      </c>
    </row>
    <row r="238" spans="1:10" ht="45">
      <c r="A238" t="str">
        <f t="shared" si="5"/>
        <v>2017-06-02</v>
      </c>
      <c r="B238" t="str">
        <f>"2200"</f>
        <v>2200</v>
      </c>
      <c r="C238" t="s">
        <v>320</v>
      </c>
      <c r="D238" t="s">
        <v>389</v>
      </c>
      <c r="G238" s="1" t="s">
        <v>321</v>
      </c>
      <c r="H238">
        <v>2010</v>
      </c>
      <c r="I238" t="s">
        <v>236</v>
      </c>
      <c r="J238" t="s">
        <v>47</v>
      </c>
    </row>
    <row r="239" spans="1:10" ht="45">
      <c r="A239" t="str">
        <f t="shared" si="5"/>
        <v>2017-06-02</v>
      </c>
      <c r="B239" t="str">
        <f>"2230"</f>
        <v>2230</v>
      </c>
      <c r="C239" t="s">
        <v>324</v>
      </c>
      <c r="D239" t="s">
        <v>326</v>
      </c>
      <c r="E239" t="s">
        <v>11</v>
      </c>
      <c r="G239" s="1" t="s">
        <v>325</v>
      </c>
      <c r="H239">
        <v>0</v>
      </c>
      <c r="I239" t="s">
        <v>15</v>
      </c>
      <c r="J239" t="s">
        <v>298</v>
      </c>
    </row>
    <row r="240" spans="1:10" ht="45">
      <c r="A240" t="str">
        <f t="shared" si="5"/>
        <v>2017-06-02</v>
      </c>
      <c r="B240" t="str">
        <f>"2330"</f>
        <v>2330</v>
      </c>
      <c r="C240" t="s">
        <v>327</v>
      </c>
      <c r="D240" t="s">
        <v>329</v>
      </c>
      <c r="E240" t="s">
        <v>18</v>
      </c>
      <c r="G240" s="1" t="s">
        <v>328</v>
      </c>
      <c r="H240">
        <v>0</v>
      </c>
      <c r="I240" t="s">
        <v>15</v>
      </c>
      <c r="J240" t="s">
        <v>36</v>
      </c>
    </row>
    <row r="241" spans="1:10" ht="30">
      <c r="A241" t="str">
        <f aca="true" t="shared" si="6" ref="A241:A277">"2017-06-03"</f>
        <v>2017-06-03</v>
      </c>
      <c r="B241" t="str">
        <f>"0000"</f>
        <v>0000</v>
      </c>
      <c r="C241" t="s">
        <v>10</v>
      </c>
      <c r="E241" t="s">
        <v>11</v>
      </c>
      <c r="F241" t="s">
        <v>12</v>
      </c>
      <c r="G241" s="1" t="s">
        <v>13</v>
      </c>
      <c r="H241">
        <v>2012</v>
      </c>
      <c r="I241" t="s">
        <v>15</v>
      </c>
      <c r="J241" t="s">
        <v>95</v>
      </c>
    </row>
    <row r="242" spans="1:10" ht="30">
      <c r="A242" t="str">
        <f t="shared" si="6"/>
        <v>2017-06-03</v>
      </c>
      <c r="B242" t="str">
        <f>"0100"</f>
        <v>0100</v>
      </c>
      <c r="C242" t="s">
        <v>10</v>
      </c>
      <c r="E242" t="s">
        <v>11</v>
      </c>
      <c r="F242" t="s">
        <v>12</v>
      </c>
      <c r="G242" s="1" t="s">
        <v>13</v>
      </c>
      <c r="H242">
        <v>2012</v>
      </c>
      <c r="I242" t="s">
        <v>15</v>
      </c>
      <c r="J242" t="s">
        <v>95</v>
      </c>
    </row>
    <row r="243" spans="1:10" ht="30">
      <c r="A243" t="str">
        <f t="shared" si="6"/>
        <v>2017-06-03</v>
      </c>
      <c r="B243" t="str">
        <f>"0200"</f>
        <v>0200</v>
      </c>
      <c r="C243" t="s">
        <v>10</v>
      </c>
      <c r="E243" t="s">
        <v>11</v>
      </c>
      <c r="F243" t="s">
        <v>12</v>
      </c>
      <c r="G243" s="1" t="s">
        <v>13</v>
      </c>
      <c r="H243">
        <v>2012</v>
      </c>
      <c r="I243" t="s">
        <v>15</v>
      </c>
      <c r="J243" t="s">
        <v>95</v>
      </c>
    </row>
    <row r="244" spans="1:10" ht="30">
      <c r="A244" t="str">
        <f t="shared" si="6"/>
        <v>2017-06-03</v>
      </c>
      <c r="B244" t="str">
        <f>"0300"</f>
        <v>0300</v>
      </c>
      <c r="C244" t="s">
        <v>10</v>
      </c>
      <c r="E244" t="s">
        <v>11</v>
      </c>
      <c r="F244" t="s">
        <v>12</v>
      </c>
      <c r="G244" s="1" t="s">
        <v>13</v>
      </c>
      <c r="H244">
        <v>2012</v>
      </c>
      <c r="I244" t="s">
        <v>15</v>
      </c>
      <c r="J244" t="s">
        <v>95</v>
      </c>
    </row>
    <row r="245" spans="1:10" ht="30">
      <c r="A245" t="str">
        <f t="shared" si="6"/>
        <v>2017-06-03</v>
      </c>
      <c r="B245" t="str">
        <f>"0400"</f>
        <v>0400</v>
      </c>
      <c r="C245" t="s">
        <v>10</v>
      </c>
      <c r="E245" t="s">
        <v>11</v>
      </c>
      <c r="F245" t="s">
        <v>12</v>
      </c>
      <c r="G245" s="1" t="s">
        <v>13</v>
      </c>
      <c r="H245">
        <v>2012</v>
      </c>
      <c r="I245" t="s">
        <v>15</v>
      </c>
      <c r="J245" t="s">
        <v>95</v>
      </c>
    </row>
    <row r="246" spans="1:10" ht="30">
      <c r="A246" t="str">
        <f t="shared" si="6"/>
        <v>2017-06-03</v>
      </c>
      <c r="B246" t="str">
        <f>"0500"</f>
        <v>0500</v>
      </c>
      <c r="C246" t="s">
        <v>10</v>
      </c>
      <c r="E246" t="s">
        <v>11</v>
      </c>
      <c r="F246" t="s">
        <v>12</v>
      </c>
      <c r="G246" s="1" t="s">
        <v>13</v>
      </c>
      <c r="H246">
        <v>2012</v>
      </c>
      <c r="I246" t="s">
        <v>15</v>
      </c>
      <c r="J246" t="s">
        <v>330</v>
      </c>
    </row>
    <row r="247" spans="1:10" ht="30">
      <c r="A247" t="str">
        <f t="shared" si="6"/>
        <v>2017-06-03</v>
      </c>
      <c r="B247" t="str">
        <f>"0600"</f>
        <v>0600</v>
      </c>
      <c r="C247" t="s">
        <v>17</v>
      </c>
      <c r="D247" t="s">
        <v>331</v>
      </c>
      <c r="E247" t="s">
        <v>18</v>
      </c>
      <c r="G247" s="1" t="s">
        <v>19</v>
      </c>
      <c r="H247">
        <v>2002</v>
      </c>
      <c r="I247" t="s">
        <v>21</v>
      </c>
      <c r="J247" t="s">
        <v>22</v>
      </c>
    </row>
    <row r="248" spans="1:10" ht="30">
      <c r="A248" t="str">
        <f t="shared" si="6"/>
        <v>2017-06-03</v>
      </c>
      <c r="B248" t="str">
        <f>"0615"</f>
        <v>0615</v>
      </c>
      <c r="C248" t="s">
        <v>17</v>
      </c>
      <c r="D248" t="s">
        <v>332</v>
      </c>
      <c r="E248" t="s">
        <v>18</v>
      </c>
      <c r="G248" s="1" t="s">
        <v>19</v>
      </c>
      <c r="H248">
        <v>2002</v>
      </c>
      <c r="I248" t="s">
        <v>21</v>
      </c>
      <c r="J248" t="s">
        <v>24</v>
      </c>
    </row>
    <row r="249" spans="1:10" ht="15">
      <c r="A249" t="str">
        <f t="shared" si="6"/>
        <v>2017-06-03</v>
      </c>
      <c r="B249" t="str">
        <f>"0630"</f>
        <v>0630</v>
      </c>
      <c r="C249" t="s">
        <v>25</v>
      </c>
      <c r="D249" t="s">
        <v>333</v>
      </c>
      <c r="E249" t="s">
        <v>18</v>
      </c>
      <c r="G249" s="1" t="s">
        <v>26</v>
      </c>
      <c r="H249">
        <v>2013</v>
      </c>
      <c r="I249" t="s">
        <v>15</v>
      </c>
      <c r="J249" t="s">
        <v>28</v>
      </c>
    </row>
    <row r="250" spans="1:10" ht="45">
      <c r="A250" t="str">
        <f t="shared" si="6"/>
        <v>2017-06-03</v>
      </c>
      <c r="B250" t="str">
        <f>"0700"</f>
        <v>0700</v>
      </c>
      <c r="C250" t="s">
        <v>29</v>
      </c>
      <c r="D250" t="s">
        <v>334</v>
      </c>
      <c r="E250" t="s">
        <v>18</v>
      </c>
      <c r="G250" s="1" t="s">
        <v>30</v>
      </c>
      <c r="H250">
        <v>2005</v>
      </c>
      <c r="I250" t="s">
        <v>21</v>
      </c>
      <c r="J250" t="s">
        <v>32</v>
      </c>
    </row>
    <row r="251" spans="1:10" ht="45">
      <c r="A251" t="str">
        <f t="shared" si="6"/>
        <v>2017-06-03</v>
      </c>
      <c r="B251" t="str">
        <f>"0730"</f>
        <v>0730</v>
      </c>
      <c r="C251" t="s">
        <v>335</v>
      </c>
      <c r="D251" t="s">
        <v>337</v>
      </c>
      <c r="E251" t="s">
        <v>18</v>
      </c>
      <c r="G251" s="1" t="s">
        <v>336</v>
      </c>
      <c r="H251">
        <v>0</v>
      </c>
      <c r="I251" t="s">
        <v>15</v>
      </c>
      <c r="J251" t="s">
        <v>47</v>
      </c>
    </row>
    <row r="252" spans="1:10" ht="30">
      <c r="A252" t="str">
        <f t="shared" si="6"/>
        <v>2017-06-03</v>
      </c>
      <c r="B252" t="str">
        <f>"0800"</f>
        <v>0800</v>
      </c>
      <c r="C252" t="s">
        <v>338</v>
      </c>
      <c r="E252" t="s">
        <v>18</v>
      </c>
      <c r="G252" s="1" t="s">
        <v>339</v>
      </c>
      <c r="H252">
        <v>2011</v>
      </c>
      <c r="I252" t="s">
        <v>15</v>
      </c>
      <c r="J252" t="s">
        <v>55</v>
      </c>
    </row>
    <row r="253" spans="1:10" ht="45">
      <c r="A253" t="str">
        <f t="shared" si="6"/>
        <v>2017-06-03</v>
      </c>
      <c r="B253" t="str">
        <f>"0830"</f>
        <v>0830</v>
      </c>
      <c r="C253" t="s">
        <v>340</v>
      </c>
      <c r="E253" t="s">
        <v>18</v>
      </c>
      <c r="G253" s="1" t="s">
        <v>341</v>
      </c>
      <c r="H253">
        <v>2010</v>
      </c>
      <c r="I253" t="s">
        <v>21</v>
      </c>
      <c r="J253" t="s">
        <v>40</v>
      </c>
    </row>
    <row r="254" spans="1:10" ht="30">
      <c r="A254" t="str">
        <f t="shared" si="6"/>
        <v>2017-06-03</v>
      </c>
      <c r="B254" t="str">
        <f>"0900"</f>
        <v>0900</v>
      </c>
      <c r="C254" t="s">
        <v>17</v>
      </c>
      <c r="D254" t="s">
        <v>342</v>
      </c>
      <c r="E254" t="s">
        <v>18</v>
      </c>
      <c r="G254" s="1" t="s">
        <v>19</v>
      </c>
      <c r="H254">
        <v>2002</v>
      </c>
      <c r="I254" t="s">
        <v>21</v>
      </c>
      <c r="J254" t="s">
        <v>24</v>
      </c>
    </row>
    <row r="255" spans="1:10" ht="30">
      <c r="A255" t="str">
        <f t="shared" si="6"/>
        <v>2017-06-03</v>
      </c>
      <c r="B255" t="str">
        <f>"0915"</f>
        <v>0915</v>
      </c>
      <c r="C255" t="s">
        <v>17</v>
      </c>
      <c r="D255" t="s">
        <v>343</v>
      </c>
      <c r="E255" t="s">
        <v>18</v>
      </c>
      <c r="G255" s="1" t="s">
        <v>19</v>
      </c>
      <c r="H255">
        <v>2002</v>
      </c>
      <c r="I255" t="s">
        <v>21</v>
      </c>
      <c r="J255" t="s">
        <v>22</v>
      </c>
    </row>
    <row r="256" spans="1:10" ht="45">
      <c r="A256" t="str">
        <f t="shared" si="6"/>
        <v>2017-06-03</v>
      </c>
      <c r="B256" t="str">
        <f>"0930"</f>
        <v>0930</v>
      </c>
      <c r="C256" t="s">
        <v>100</v>
      </c>
      <c r="E256" t="s">
        <v>18</v>
      </c>
      <c r="G256" s="1" t="s">
        <v>101</v>
      </c>
      <c r="H256">
        <v>2014</v>
      </c>
      <c r="I256" t="s">
        <v>15</v>
      </c>
      <c r="J256" t="s">
        <v>36</v>
      </c>
    </row>
    <row r="257" spans="1:10" ht="30">
      <c r="A257" t="str">
        <f t="shared" si="6"/>
        <v>2017-06-03</v>
      </c>
      <c r="B257" t="str">
        <f>"1000"</f>
        <v>1000</v>
      </c>
      <c r="C257" t="s">
        <v>76</v>
      </c>
      <c r="E257" t="s">
        <v>57</v>
      </c>
      <c r="G257" s="1" t="s">
        <v>77</v>
      </c>
      <c r="H257">
        <v>2017</v>
      </c>
      <c r="I257" t="s">
        <v>78</v>
      </c>
      <c r="J257" t="s">
        <v>47</v>
      </c>
    </row>
    <row r="258" spans="1:10" ht="45">
      <c r="A258" t="str">
        <f t="shared" si="6"/>
        <v>2017-06-03</v>
      </c>
      <c r="B258" t="str">
        <f>"1030"</f>
        <v>1030</v>
      </c>
      <c r="C258" t="s">
        <v>258</v>
      </c>
      <c r="G258" s="1" t="s">
        <v>259</v>
      </c>
      <c r="H258">
        <v>2017</v>
      </c>
      <c r="I258" t="s">
        <v>15</v>
      </c>
      <c r="J258" t="s">
        <v>260</v>
      </c>
    </row>
    <row r="259" spans="1:10" ht="45">
      <c r="A259" t="str">
        <f t="shared" si="6"/>
        <v>2017-06-03</v>
      </c>
      <c r="B259" t="str">
        <f>"1200"</f>
        <v>1200</v>
      </c>
      <c r="C259" t="s">
        <v>320</v>
      </c>
      <c r="D259" t="s">
        <v>322</v>
      </c>
      <c r="G259" s="1" t="s">
        <v>321</v>
      </c>
      <c r="H259">
        <v>2010</v>
      </c>
      <c r="I259" t="s">
        <v>236</v>
      </c>
      <c r="J259" t="s">
        <v>55</v>
      </c>
    </row>
    <row r="260" spans="1:10" ht="45">
      <c r="A260" t="str">
        <f t="shared" si="6"/>
        <v>2017-06-03</v>
      </c>
      <c r="B260" t="str">
        <f>"1230"</f>
        <v>1230</v>
      </c>
      <c r="C260" t="s">
        <v>320</v>
      </c>
      <c r="D260" t="s">
        <v>323</v>
      </c>
      <c r="G260" s="1" t="s">
        <v>321</v>
      </c>
      <c r="H260">
        <v>2010</v>
      </c>
      <c r="I260" t="s">
        <v>236</v>
      </c>
      <c r="J260" t="s">
        <v>47</v>
      </c>
    </row>
    <row r="261" spans="1:10" ht="45">
      <c r="A261" t="str">
        <f t="shared" si="6"/>
        <v>2017-06-03</v>
      </c>
      <c r="B261" t="str">
        <f>"1300"</f>
        <v>1300</v>
      </c>
      <c r="C261" t="s">
        <v>317</v>
      </c>
      <c r="D261" t="s">
        <v>14</v>
      </c>
      <c r="E261" t="s">
        <v>11</v>
      </c>
      <c r="G261" s="1" t="s">
        <v>318</v>
      </c>
      <c r="H261">
        <v>0</v>
      </c>
      <c r="I261" t="s">
        <v>236</v>
      </c>
      <c r="J261" t="s">
        <v>319</v>
      </c>
    </row>
    <row r="262" spans="1:10" ht="30">
      <c r="A262" t="str">
        <f t="shared" si="6"/>
        <v>2017-06-03</v>
      </c>
      <c r="B262" t="str">
        <f>"1415"</f>
        <v>1415</v>
      </c>
      <c r="C262" t="s">
        <v>344</v>
      </c>
      <c r="E262" t="s">
        <v>18</v>
      </c>
      <c r="G262" s="1" t="s">
        <v>345</v>
      </c>
      <c r="H262">
        <v>2009</v>
      </c>
      <c r="I262" t="s">
        <v>236</v>
      </c>
      <c r="J262" t="s">
        <v>24</v>
      </c>
    </row>
    <row r="263" spans="1:10" ht="45">
      <c r="A263" t="str">
        <f t="shared" si="6"/>
        <v>2017-06-03</v>
      </c>
      <c r="B263" t="str">
        <f>"1430"</f>
        <v>1430</v>
      </c>
      <c r="C263" t="s">
        <v>304</v>
      </c>
      <c r="D263" t="s">
        <v>306</v>
      </c>
      <c r="E263" t="s">
        <v>18</v>
      </c>
      <c r="G263" s="1" t="s">
        <v>305</v>
      </c>
      <c r="H263">
        <v>0</v>
      </c>
      <c r="I263" t="s">
        <v>15</v>
      </c>
      <c r="J263" t="s">
        <v>24</v>
      </c>
    </row>
    <row r="264" spans="1:10" ht="45">
      <c r="A264" t="str">
        <f t="shared" si="6"/>
        <v>2017-06-03</v>
      </c>
      <c r="B264" t="str">
        <f>"1445"</f>
        <v>1445</v>
      </c>
      <c r="C264" t="s">
        <v>304</v>
      </c>
      <c r="D264" t="s">
        <v>308</v>
      </c>
      <c r="E264" t="s">
        <v>18</v>
      </c>
      <c r="G264" s="1" t="s">
        <v>307</v>
      </c>
      <c r="H264">
        <v>0</v>
      </c>
      <c r="I264" t="s">
        <v>15</v>
      </c>
      <c r="J264" t="s">
        <v>24</v>
      </c>
    </row>
    <row r="265" spans="1:10" ht="45">
      <c r="A265" t="str">
        <f t="shared" si="6"/>
        <v>2017-06-03</v>
      </c>
      <c r="B265" t="str">
        <f>"1500"</f>
        <v>1500</v>
      </c>
      <c r="C265" t="s">
        <v>324</v>
      </c>
      <c r="D265" t="s">
        <v>326</v>
      </c>
      <c r="E265" t="s">
        <v>11</v>
      </c>
      <c r="G265" s="1" t="s">
        <v>325</v>
      </c>
      <c r="H265">
        <v>0</v>
      </c>
      <c r="I265" t="s">
        <v>15</v>
      </c>
      <c r="J265" t="s">
        <v>298</v>
      </c>
    </row>
    <row r="266" spans="1:10" ht="45">
      <c r="A266" t="str">
        <f t="shared" si="6"/>
        <v>2017-06-03</v>
      </c>
      <c r="B266" t="str">
        <f>"1600"</f>
        <v>1600</v>
      </c>
      <c r="C266" t="s">
        <v>309</v>
      </c>
      <c r="D266" t="s">
        <v>311</v>
      </c>
      <c r="E266" t="s">
        <v>18</v>
      </c>
      <c r="G266" s="1" t="s">
        <v>310</v>
      </c>
      <c r="H266">
        <v>0</v>
      </c>
      <c r="I266" t="s">
        <v>21</v>
      </c>
      <c r="J266" t="s">
        <v>40</v>
      </c>
    </row>
    <row r="267" spans="1:10" ht="45">
      <c r="A267" t="str">
        <f t="shared" si="6"/>
        <v>2017-06-03</v>
      </c>
      <c r="B267" t="str">
        <f>"1630"</f>
        <v>1630</v>
      </c>
      <c r="C267" t="s">
        <v>346</v>
      </c>
      <c r="E267" t="s">
        <v>11</v>
      </c>
      <c r="G267" s="1" t="s">
        <v>347</v>
      </c>
      <c r="H267">
        <v>2014</v>
      </c>
      <c r="I267" t="s">
        <v>15</v>
      </c>
      <c r="J267" t="s">
        <v>51</v>
      </c>
    </row>
    <row r="268" spans="1:10" ht="45">
      <c r="A268" t="str">
        <f t="shared" si="6"/>
        <v>2017-06-03</v>
      </c>
      <c r="B268" t="str">
        <f>"1700"</f>
        <v>1700</v>
      </c>
      <c r="C268" t="s">
        <v>390</v>
      </c>
      <c r="D268" t="s">
        <v>349</v>
      </c>
      <c r="E268" t="s">
        <v>11</v>
      </c>
      <c r="F268" t="s">
        <v>121</v>
      </c>
      <c r="G268" s="1" t="s">
        <v>348</v>
      </c>
      <c r="H268">
        <v>0</v>
      </c>
      <c r="I268" t="s">
        <v>54</v>
      </c>
      <c r="J268" t="s">
        <v>61</v>
      </c>
    </row>
    <row r="269" spans="1:10" ht="45">
      <c r="A269" t="str">
        <f t="shared" si="6"/>
        <v>2017-06-03</v>
      </c>
      <c r="B269" t="str">
        <f>"1800"</f>
        <v>1800</v>
      </c>
      <c r="C269" t="s">
        <v>52</v>
      </c>
      <c r="G269" s="1" t="s">
        <v>53</v>
      </c>
      <c r="H269">
        <v>2017</v>
      </c>
      <c r="I269" t="s">
        <v>54</v>
      </c>
      <c r="J269" t="s">
        <v>55</v>
      </c>
    </row>
    <row r="270" spans="1:10" ht="45">
      <c r="A270" t="str">
        <f t="shared" si="6"/>
        <v>2017-06-03</v>
      </c>
      <c r="B270" t="str">
        <f>"1830"</f>
        <v>1830</v>
      </c>
      <c r="C270" t="s">
        <v>124</v>
      </c>
      <c r="D270" t="s">
        <v>350</v>
      </c>
      <c r="E270" t="s">
        <v>18</v>
      </c>
      <c r="G270" s="1" t="s">
        <v>125</v>
      </c>
      <c r="H270">
        <v>0</v>
      </c>
      <c r="I270" t="s">
        <v>54</v>
      </c>
      <c r="J270" t="s">
        <v>55</v>
      </c>
    </row>
    <row r="271" spans="1:10" ht="45">
      <c r="A271" t="str">
        <f t="shared" si="6"/>
        <v>2017-06-03</v>
      </c>
      <c r="B271" t="str">
        <f>"1900"</f>
        <v>1900</v>
      </c>
      <c r="C271" t="s">
        <v>124</v>
      </c>
      <c r="D271" t="s">
        <v>351</v>
      </c>
      <c r="E271" t="s">
        <v>18</v>
      </c>
      <c r="G271" s="1" t="s">
        <v>125</v>
      </c>
      <c r="H271">
        <v>0</v>
      </c>
      <c r="I271" t="s">
        <v>54</v>
      </c>
      <c r="J271" t="s">
        <v>55</v>
      </c>
    </row>
    <row r="272" spans="1:10" ht="30">
      <c r="A272" t="str">
        <f t="shared" si="6"/>
        <v>2017-06-03</v>
      </c>
      <c r="B272" t="str">
        <f>"1930"</f>
        <v>1930</v>
      </c>
      <c r="C272" t="s">
        <v>352</v>
      </c>
      <c r="E272" t="s">
        <v>11</v>
      </c>
      <c r="G272" s="1" t="s">
        <v>353</v>
      </c>
      <c r="H272">
        <v>2016</v>
      </c>
      <c r="I272" t="s">
        <v>354</v>
      </c>
      <c r="J272" t="s">
        <v>231</v>
      </c>
    </row>
    <row r="273" spans="1:10" ht="45">
      <c r="A273" t="str">
        <f t="shared" si="6"/>
        <v>2017-06-03</v>
      </c>
      <c r="B273" t="str">
        <f>"2030"</f>
        <v>2030</v>
      </c>
      <c r="C273" t="s">
        <v>355</v>
      </c>
      <c r="D273" t="s">
        <v>357</v>
      </c>
      <c r="E273" t="s">
        <v>88</v>
      </c>
      <c r="F273" t="s">
        <v>146</v>
      </c>
      <c r="G273" s="1" t="s">
        <v>356</v>
      </c>
      <c r="H273">
        <v>2016</v>
      </c>
      <c r="I273" t="s">
        <v>236</v>
      </c>
      <c r="J273" t="s">
        <v>44</v>
      </c>
    </row>
    <row r="274" spans="1:10" ht="30">
      <c r="A274" t="str">
        <f t="shared" si="6"/>
        <v>2017-06-03</v>
      </c>
      <c r="B274" t="str">
        <f>"2100"</f>
        <v>2100</v>
      </c>
      <c r="C274" t="s">
        <v>358</v>
      </c>
      <c r="E274" t="s">
        <v>88</v>
      </c>
      <c r="F274" t="s">
        <v>359</v>
      </c>
      <c r="G274" s="1" t="s">
        <v>360</v>
      </c>
      <c r="H274">
        <v>2013</v>
      </c>
      <c r="I274" t="s">
        <v>236</v>
      </c>
      <c r="J274" t="s">
        <v>361</v>
      </c>
    </row>
    <row r="275" spans="1:10" ht="45">
      <c r="A275" t="str">
        <f t="shared" si="6"/>
        <v>2017-06-03</v>
      </c>
      <c r="B275" t="str">
        <f>"2200"</f>
        <v>2200</v>
      </c>
      <c r="C275" t="s">
        <v>362</v>
      </c>
      <c r="D275" t="s">
        <v>364</v>
      </c>
      <c r="E275" t="s">
        <v>11</v>
      </c>
      <c r="G275" s="1" t="s">
        <v>363</v>
      </c>
      <c r="H275">
        <v>0</v>
      </c>
      <c r="I275" t="s">
        <v>21</v>
      </c>
      <c r="J275" t="s">
        <v>82</v>
      </c>
    </row>
    <row r="276" spans="1:10" ht="45">
      <c r="A276" t="str">
        <f t="shared" si="6"/>
        <v>2017-06-03</v>
      </c>
      <c r="B276" t="str">
        <f>"2230"</f>
        <v>2230</v>
      </c>
      <c r="C276" t="s">
        <v>391</v>
      </c>
      <c r="E276" t="s">
        <v>88</v>
      </c>
      <c r="F276" t="s">
        <v>365</v>
      </c>
      <c r="G276" s="1" t="s">
        <v>366</v>
      </c>
      <c r="H276">
        <v>2015</v>
      </c>
      <c r="I276" t="s">
        <v>21</v>
      </c>
      <c r="J276" t="s">
        <v>40</v>
      </c>
    </row>
    <row r="277" spans="1:10" ht="30">
      <c r="A277" t="str">
        <f t="shared" si="6"/>
        <v>2017-06-03</v>
      </c>
      <c r="B277" t="str">
        <f>"2300"</f>
        <v>2300</v>
      </c>
      <c r="C277" t="s">
        <v>367</v>
      </c>
      <c r="E277" t="s">
        <v>18</v>
      </c>
      <c r="G277" s="1" t="s">
        <v>368</v>
      </c>
      <c r="H277">
        <v>2015</v>
      </c>
      <c r="I277" t="s">
        <v>15</v>
      </c>
      <c r="J277" t="s">
        <v>64</v>
      </c>
    </row>
    <row r="278" spans="1:10" ht="30">
      <c r="A278" t="str">
        <f>"2017-06-04"</f>
        <v>2017-06-04</v>
      </c>
      <c r="B278" t="str">
        <f>"0000"</f>
        <v>0000</v>
      </c>
      <c r="C278" t="s">
        <v>10</v>
      </c>
      <c r="E278" t="s">
        <v>11</v>
      </c>
      <c r="F278" t="s">
        <v>12</v>
      </c>
      <c r="G278" s="1" t="s">
        <v>13</v>
      </c>
      <c r="H278">
        <v>2012</v>
      </c>
      <c r="I278" t="s">
        <v>15</v>
      </c>
      <c r="J278" t="s">
        <v>95</v>
      </c>
    </row>
    <row r="279" spans="1:10" ht="30">
      <c r="A279" t="str">
        <f>"2017-06-04"</f>
        <v>2017-06-04</v>
      </c>
      <c r="B279" t="str">
        <f>"0100"</f>
        <v>0100</v>
      </c>
      <c r="C279" t="s">
        <v>10</v>
      </c>
      <c r="E279" t="s">
        <v>11</v>
      </c>
      <c r="F279" t="s">
        <v>12</v>
      </c>
      <c r="G279" s="1" t="s">
        <v>13</v>
      </c>
      <c r="H279">
        <v>2012</v>
      </c>
      <c r="I279" t="s">
        <v>15</v>
      </c>
      <c r="J279" t="s">
        <v>95</v>
      </c>
    </row>
    <row r="280" spans="1:10" ht="30">
      <c r="A280" t="str">
        <f>"2017-06-04"</f>
        <v>2017-06-04</v>
      </c>
      <c r="B280" t="str">
        <f>"0200"</f>
        <v>0200</v>
      </c>
      <c r="C280" t="s">
        <v>10</v>
      </c>
      <c r="E280" t="s">
        <v>11</v>
      </c>
      <c r="F280" t="s">
        <v>12</v>
      </c>
      <c r="G280" s="1" t="s">
        <v>13</v>
      </c>
      <c r="H280">
        <v>2012</v>
      </c>
      <c r="I280" t="s">
        <v>15</v>
      </c>
      <c r="J280" t="s">
        <v>95</v>
      </c>
    </row>
    <row r="281" spans="1:10" ht="30">
      <c r="A281" t="str">
        <f>"2017-06-04"</f>
        <v>2017-06-04</v>
      </c>
      <c r="B281" t="str">
        <f>"0300"</f>
        <v>0300</v>
      </c>
      <c r="C281" t="s">
        <v>10</v>
      </c>
      <c r="E281" t="s">
        <v>11</v>
      </c>
      <c r="F281" t="s">
        <v>12</v>
      </c>
      <c r="G281" s="1" t="s">
        <v>13</v>
      </c>
      <c r="H281">
        <v>2012</v>
      </c>
      <c r="I281" t="s">
        <v>15</v>
      </c>
      <c r="J281" t="s">
        <v>95</v>
      </c>
    </row>
    <row r="282" spans="1:10" ht="30">
      <c r="A282" t="str">
        <f>"2017-06-04"</f>
        <v>2017-06-04</v>
      </c>
      <c r="B282" t="str">
        <f>"0400"</f>
        <v>0400</v>
      </c>
      <c r="C282" t="s">
        <v>10</v>
      </c>
      <c r="E282" t="s">
        <v>11</v>
      </c>
      <c r="F282" t="s">
        <v>12</v>
      </c>
      <c r="G282" s="1" t="s">
        <v>13</v>
      </c>
      <c r="H282">
        <v>2012</v>
      </c>
      <c r="I282" t="s">
        <v>15</v>
      </c>
      <c r="J282" t="s">
        <v>95</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Microsoft Office User</cp:lastModifiedBy>
  <dcterms:created xsi:type="dcterms:W3CDTF">2017-04-26T06:30:47Z</dcterms:created>
  <dcterms:modified xsi:type="dcterms:W3CDTF">2017-05-21T00:39:23Z</dcterms:modified>
  <cp:category/>
  <cp:version/>
  <cp:contentType/>
  <cp:contentStatus/>
</cp:coreProperties>
</file>