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35" windowWidth="2325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<sst xmlns="http://schemas.openxmlformats.org/spreadsheetml/2006/main" count="2580" uniqueCount="313">
  <si>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</si>
  <si>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</si>
  <si>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</si>
  <si>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</si>
  <si>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</si>
  <si>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</si>
  <si>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</si>
  <si>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</si>
  <si>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</si>
  <si>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</si>
  <si>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</si>
  <si>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</si>
  <si>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</si>
  <si>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</si>
  <si>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</si>
  <si>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</si>
  <si>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Peter Kuruvita's Mexican Fiesta Bitesize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</si>
  <si>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</si>
  <si>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</si>
  <si>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</si>
  <si>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</si>
  <si>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</si>
  <si>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</si>
  <si>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Poh &amp; Co. Bitesize</t>
  </si>
  <si>
    <t>Poh &amp; Co. invites you into the always delicious world of acclaimed cook, artist and lover of life - Poh Ling Yeow. #PohandCo</t>
  </si>
  <si>
    <t>Shane Delia's Spice Journey Bitesize</t>
  </si>
  <si>
    <t>SINGAPORE</t>
  </si>
  <si>
    <t>Best Thing I Ever Ate Bitesize Asia</t>
  </si>
  <si>
    <t>Shane Delia's enthusiasm for food and culture comes together as the award-winning chef and author takes a gastronomic pilgrimage into Middle Eastern cuisine. #SpiceJourney</t>
  </si>
  <si>
    <t>Luke Nguyen's Greater Mekong Bitesize</t>
  </si>
  <si>
    <t>Luke Nguyen's United Kingdom Bitesize</t>
  </si>
  <si>
    <t>Diners, Drive-Ins, And Dives</t>
  </si>
  <si>
    <t>All your favourite moments so far from chef Peter Kuruvita's culinary and cultural journey through vibrant and colourful Mexico. #MexicanFiestaSBS</t>
  </si>
  <si>
    <t>Last Cake Standing</t>
  </si>
  <si>
    <t>Mexican Fiesta With Peter Kuruvita S1 Bitesize Ep 6</t>
  </si>
  <si>
    <t>Cutthroat Kitchen</t>
  </si>
  <si>
    <t>Lyndey Milan, Australian home cook hero, combines a thirst for life and a sense of fun with a love of good food and sparkling shiraz. #FoodNetworkAU</t>
  </si>
  <si>
    <t>Chopped</t>
  </si>
  <si>
    <t>Anthony Bourdain: No Reservations</t>
  </si>
  <si>
    <t>Food Lovers Guide To Australia</t>
  </si>
  <si>
    <t>Chef Luke Nguyen continues his culinary journey across the Greater Mekong region of Southeast Asia. #LukesMekong</t>
  </si>
  <si>
    <t>Man Fire Food</t>
  </si>
  <si>
    <t>Chuck's Eat The Street</t>
  </si>
  <si>
    <t>Lyndey Milan's Taste Of...</t>
  </si>
  <si>
    <t>Shane Delia's Spice Journey - Turkey S1 Bitesize Ep 10</t>
  </si>
  <si>
    <t>Some of the best moments so far from Shane Delia's culinary and cultural journey through the wondrous nation of Turkey. #SpiceJourmey</t>
  </si>
  <si>
    <t>Giada in Paradise Special</t>
  </si>
  <si>
    <t>Kids Baking Championship</t>
  </si>
  <si>
    <t>Shane Delia's Spice Journey Bitesizes 3</t>
  </si>
  <si>
    <t>Northumberland And Manchester</t>
  </si>
  <si>
    <t>Northumberland and Manchester - Some of your favourite moments so far from Luke Nguyen's culinary and cultural journey through the UK. #LukeNguyensUK</t>
  </si>
  <si>
    <t>Trisha's Southern Kitchen</t>
  </si>
  <si>
    <t>Iron Chef America</t>
  </si>
  <si>
    <t>Mexican Fiesta With Peter Kuruvita S1 Bitesize Ep 8</t>
  </si>
  <si>
    <t>All your favourite moments so far from chef Peter Kuruvita's culinary and cultural journey through vibrant and colourful Mexico. #MexicanFiestaSBS #SBSFood</t>
  </si>
  <si>
    <t>Shane Delia's Spice Journey</t>
  </si>
  <si>
    <t>Destination Flavour - Japan Bitesize</t>
  </si>
  <si>
    <t>Destination Flavour Bitesize</t>
  </si>
  <si>
    <t>Hosts Adam Liaw, Renee Lim and Lily Serna meet passionate growers, celebrated chefs and local food heroes from all over the Australia. #DestFlavSBS</t>
  </si>
  <si>
    <t>Alton Brown hosts the action as four chefs are handed $25,000 each and the chance to spend that money on helping themselves or sabotaging their competitors. #FoodNetworkAU</t>
  </si>
  <si>
    <t>Destination Flavour - Japan Series 1 Bitesize Ep 4</t>
  </si>
  <si>
    <t>Some of your favourite moments from Adam Liaw's new cultural and culinary journey through Japan. #DestFlavSBS</t>
  </si>
  <si>
    <t>Coconut Rice Pudding From Ep 8</t>
  </si>
  <si>
    <t>County Waterford Bakery Story</t>
  </si>
  <si>
    <t>Bobby Flay's Barbecue Addiction</t>
  </si>
  <si>
    <t>Bobby's Basics: Burgers, Fries And Shakes</t>
  </si>
  <si>
    <t>(S.4,Ep.1) Bobby's Basics: Burgers, Fries and Shakes - Chef Bobby Flay takes outdoor grilling to a whole new level. Today, he creates a simple and delicious custom burger bar. #FoodNetworkAU</t>
  </si>
  <si>
    <t>Music City Meals</t>
  </si>
  <si>
    <t>(S.3,Ep.8) Music City Meals - Host Chuck Hughes takes us on a culinary tour of the most famous streets in America. Today, he visits Nashville's up-tempo food scene on 8th Avenue. #FoodNetworkAU</t>
  </si>
  <si>
    <t>Giada De Laurentiis - Chicken Pot Pie</t>
  </si>
  <si>
    <t>Giada De Laurentiis raves about her all-time favourite chicken pot pie from Woodspoon in Los Angeles. This homey Brazilian meal includes olives and tender chicken. #FoodNetworkAU</t>
  </si>
  <si>
    <t>Record Release Party</t>
  </si>
  <si>
    <t xml:space="preserve"> (S.6,Ep.1) Record Release Party - Trisha is releasing a record to help raise money to find a cure for women's cancers, and is hosting a release party with scrumptious finger foods. #FoodNetworkAU</t>
  </si>
  <si>
    <t>Mad, Mad, Mad, Mad, 60's Meal</t>
  </si>
  <si>
    <t>(S.12,Ep.7) Mad, Mad, Mad, Mad 60's Meal - Iron Chefs team up with bartenders to compete in a 1960's meal melee: Guarnaschelli and Oertel face off against Forgione and David. #FoodNetworkAU</t>
  </si>
  <si>
    <t>Destination Flavour Fillers Series 1 Ep 3</t>
  </si>
  <si>
    <t>Giada In Paradise: Bora Bora</t>
  </si>
  <si>
    <t>Bora Bora - Join chef Giada De Laurentiis as she takes us on a magical adventure in the South Pacific. In the program, Giada explores the French Polynesian island of Bora Bora. #FoodNetworkAU</t>
  </si>
  <si>
    <t>Luke Nguyen's Greater Mekong Fillers Series 2 Ep 1</t>
  </si>
  <si>
    <t>Crazy For Chicken</t>
  </si>
  <si>
    <t>(S.2,Ep.10) Crazy for Chicken - Roger Mooking travels across Massachusetts to meet two chefs who are putting a brand new spin on fire-roasted, rotisserie chicken. #FoodNetworkAU</t>
  </si>
  <si>
    <t>Plum Apple Sundae With Thyme</t>
  </si>
  <si>
    <t>Sweet, Savoury And Saucy</t>
  </si>
  <si>
    <t>(S.22,Ep.8) Sweet, Savoury and Saucy - This trip, Guy's taste buds are in for a culinary adventure. In Bakersfield, the classic cafe dishing out Texas chili and pumpkin pancakes. #FoodNetworkAU</t>
  </si>
  <si>
    <t>Guy Fieri - The Chop And The Chick</t>
  </si>
  <si>
    <t>When Guy Fieri wants a wake-up call, he heads to Matt's Big Breakfast in Pheonix, Arizona, for the Chop and Chick. Instead of bacon, there's a big juicy pork chop. #FoodNetworkAU</t>
  </si>
  <si>
    <t>Cumbria</t>
  </si>
  <si>
    <t>Cumbria - Some of your favourite moments so far from Luke Nguyen's culinary and cultural journey through the UK. #LukeNguyensUK</t>
  </si>
  <si>
    <t>At The Table With Anthony Bourdain</t>
  </si>
  <si>
    <t>(S.4,Ep.20) At the Table with Anthony Bourdain - Join best-selling author and chef Anthony Bourdain as he travels the world seeking the ultimate dining experience. #FoodNetworkAU</t>
  </si>
  <si>
    <t>Destination Flavour - Japan Series 1 Bitesize Ep 6</t>
  </si>
  <si>
    <t>Some of your favourite moments so far from Adam Liaw's culinary journey through Japan. #DestFlavSBS</t>
  </si>
  <si>
    <t>Family</t>
  </si>
  <si>
    <t>Cacciatore By His Toe</t>
  </si>
  <si>
    <t>Luke Nguyen's France Series 1 Bitesize Ep 2</t>
  </si>
  <si>
    <t>Bobby's Basics: Simple Skewers</t>
  </si>
  <si>
    <t>(S.4,Ep.2) Bobby's Basics: Simply Skewers - Chef Bobby Flay creates a Mediterranean-inspired menu using some of his go-to grilling tricks. He'll use his favourite gadget - skewers. #FoodNetworkAU</t>
  </si>
  <si>
    <t>Guy's Grocery Games</t>
  </si>
  <si>
    <t>Mother's Day Madness</t>
  </si>
  <si>
    <t>(S.5,Ep.6) Mother's Day Madness - With the dairy, meat and seafood aisles down, four amazing moms must use their creativity to come up with an amazing breakfast! #FoodNetworkAU</t>
  </si>
  <si>
    <t>Mother's Day</t>
  </si>
  <si>
    <t>(S.6,Ep.6) Mother's Day - Trisha honours her sister Beth by preparing maple-glazed salmon, potato casserole, roasted broccoli and carrots with pesto, plus chocolate cake for dessert. #FoodNetworkAU</t>
  </si>
  <si>
    <t>Cooking For Love</t>
  </si>
  <si>
    <t>Celebrating Mom</t>
  </si>
  <si>
    <t>(S.1,Ep.1) Celebrating Mom - Chef Nik Imran and passionate home cook Sarah Benjamin compete against each other to create affordable dishes for special family events. #FoodNetworkAU</t>
  </si>
  <si>
    <t>Sitcom Moms</t>
  </si>
  <si>
    <t>(S.25,Ep.1) Sitcom Moms - Four funny women (Tichina Arnold, Jackee Harry, JoMarie Payton and Betsy Randle) who are best known for playing mothers on TV, take on the role of competitor! #FoodNetworkAU</t>
  </si>
  <si>
    <t>Love...And Pizza!</t>
  </si>
  <si>
    <t>$100,000 Cakes</t>
  </si>
  <si>
    <t>(S.1,Ep.6) 100,000 Cakes - The remaining cake designers are ready to create an unforgettable wedding cake for an engaged couple. The winner of the series will receive a $100,000 prize. #FoodNetworkAU</t>
  </si>
  <si>
    <t>Eclairs Gone Wild</t>
  </si>
  <si>
    <t xml:space="preserve"> </t>
  </si>
  <si>
    <t>Celebration</t>
  </si>
  <si>
    <t>Dingo Ate My Dutch Baby, A</t>
  </si>
  <si>
    <t>Isle Of Bute, Scotland</t>
  </si>
  <si>
    <t>Isle of Bute, Scotland - Some of your favourite moments so far from Luke Nguyen's culinary and cultural journey through the UK. #LukeNguyensUK</t>
  </si>
  <si>
    <t>Restaurant Impossible</t>
  </si>
  <si>
    <t>Ambush: Breakfast Break-In</t>
  </si>
  <si>
    <t>Baked Chicken Dumplings From Ep 1</t>
  </si>
  <si>
    <t>Shane Delia's Spice Journey Bitesizes 2</t>
  </si>
  <si>
    <t>Luke Nguyen's Greater Mekong Fillers Series 2 Ep 2</t>
  </si>
  <si>
    <t>Double Cooked Pork From Ep1</t>
  </si>
  <si>
    <t>Mexican Fiesta With Peter Kuruvita S1 Bitesize Ep 4</t>
  </si>
  <si>
    <t>Shane Delia's Spice Journey - Turkey S1 Bitesize Ep 4</t>
  </si>
  <si>
    <t>Some of the best moments so far from Shane Delia's culinary and cultural journey through the wondrous nation of Turkey. #SpiceJourney</t>
  </si>
  <si>
    <t>Bobby's Basics: Steakhouse At Home</t>
  </si>
  <si>
    <t>(S.4,Ep.3) Bobby's Basics: Steakhouse at Home - Chef Bobby Flay reveals how to bring an elegant steakhouse experience to your backyard using simple techniques and staple ingredients. #FoodNetworkAU</t>
  </si>
  <si>
    <t>Canadian Goes Cajun, A</t>
  </si>
  <si>
    <t>(S.3,Ep.9) A Canadian Goes Cajun - Host Chuck Hughes takes us on a culinary tour of the most famous streets in America. Today, he finds out about Cajun food in Lafayette, Louisiana. #FoodNetworkAU</t>
  </si>
  <si>
    <t>Guy Fieri - Fried Chicken</t>
  </si>
  <si>
    <t>What is Guy Fieri's favourite thing to eat with his hands? Uncle Lou's fried chicken in Memphis, Tennessee. #FoodNetworkAU</t>
  </si>
  <si>
    <t>Halloween Scary Combinations</t>
  </si>
  <si>
    <t>(S.12,Ep.11) Halloween Scary Combinations - Iron Chefs Geoffrey Zakarian and Alex Guarnaschelli face off against Spike Mendelsohn and Marcel Vigneron in this trick-or-treat battle. #FoodNetworkAU</t>
  </si>
  <si>
    <t>Destination Flavour Fillers Series 1 Ep 4</t>
  </si>
  <si>
    <t>Anjum's Australian Spice Stories</t>
  </si>
  <si>
    <t>Getting Started</t>
  </si>
  <si>
    <t>(S.1,Ep.1) Getting Started - Anjum Anand gives us a lesson in essential Indian spices, putting them to use in a ginger masala chai that she cooks over an open flame in the countryside. #FoodNetworkAU</t>
  </si>
  <si>
    <t>Thailand - Ian Kittichai</t>
  </si>
  <si>
    <t>Ian Kittichai - Food stars and celebrities talk about some of the best meals they've ever eaten. Ian Kittichai chooses grilled chicken and sticky rice from Nanjit Kai Yang, Thailand. #FoodNetworkAU</t>
  </si>
  <si>
    <t>Dinner At Tiffani's</t>
  </si>
  <si>
    <t>Game Night Munchies</t>
  </si>
  <si>
    <t>(S.1 Ep.1) Game Night Muncies - It's "game on" when Tiffani invites friends Ross Mathews, Jillian Barberie and Tim Meadows over for a fun game night. #FoodNetworkAU</t>
  </si>
  <si>
    <t>Irish Goat Stew</t>
  </si>
  <si>
    <t>Food Lovers Guide To Australia Series 5 Ep 11</t>
  </si>
  <si>
    <t>Maeve O'Meara and Joanna Savill continue to explore the best food and produce around. Today, Maeve goes blue swimmer crab harvesting, and Joanna visits the rice paddies of the Riverina. #FoodNetworkAU</t>
  </si>
  <si>
    <t>Shane Delia's Spice Journey Series 1 Episode 6</t>
  </si>
  <si>
    <t>Shane Delia's culinary journey into Middle Eastern cuisine continues as he travels to Beirut where, despite the visible scars of the recent civil war, a vibrant food scene is thriving. #spicejourney</t>
  </si>
  <si>
    <t>Giada In Italy</t>
  </si>
  <si>
    <t>Cucina Italiana</t>
  </si>
  <si>
    <t>To Bakersfield And Beyond</t>
  </si>
  <si>
    <t>(S.22,Ep.9) To Bakersfield and Beyond - This trip, Guy's giving some love to a little town with a lot of flavour. In Bakersfield, the landmark spot serving a four-course meal. #FoodNetworkAU</t>
  </si>
  <si>
    <t>We Don't Need Another Gyro</t>
  </si>
  <si>
    <t>Mushroom Burger From Ep 8</t>
  </si>
  <si>
    <t>Ching's Restaurant Redemption</t>
  </si>
  <si>
    <t>Chal Chilli</t>
  </si>
  <si>
    <t>(S.2,Ep.1) Chal Chilli - Changing the face of Asian food in America, Ching-He Huang travels across America to help struggling restaurants update and revitalise their establishments. #FoodNetworkAU</t>
  </si>
  <si>
    <t>Garden, The</t>
  </si>
  <si>
    <t>Bobby's Basics: Fish Taco Fiesta</t>
  </si>
  <si>
    <t>(S.4,Ep.4) Bobby's Basics: Fish Taco Fiesta - Chef Bobby Flay celebrates his favourite dish by revealing his effortless approach for dynamite fish tacos. #FoodNetworkAU</t>
  </si>
  <si>
    <t>Mountain State Surprise</t>
  </si>
  <si>
    <t>(S.3,Ep.10) Mountain State Surprise - Host Chuck Hughes takes us on a culinary tour of the most famous streets in America. Today he visits the main drag of US Route 60 in West Virginia. #FoodNetworkAU</t>
  </si>
  <si>
    <t>Ina Garten - Grilled Cheese Sandwich And Tuscan Peasant Soup</t>
  </si>
  <si>
    <t>Ina Garten reveals her favourite cheesy pleasure - the grilled cheese sandwich at E.A.T. in New York City. #FoodNetworkAU</t>
  </si>
  <si>
    <t>Nashville Memories</t>
  </si>
  <si>
    <t>(S.6,Ep.8) Nashville Memories - Trisha prepares make-ahead dishes, chicken broccoli casserole and French coconut pie, before heading down to one of her old Nashville stomping grounds. #FoodNetworkAU</t>
  </si>
  <si>
    <t>Ghost Holiday Of Ingredients Past</t>
  </si>
  <si>
    <t>(S.12,Ep.10) Ghosts of Holiday Ingredients Past - Three teams go head to head to head in this festive holiday battle as Iron Chefs team up with Cooking Channel chefs. #FoodNetworkAU</t>
  </si>
  <si>
    <t>Destination Flavour Fillers Series 1 Ep 5</t>
  </si>
  <si>
    <t>Picnic, The</t>
  </si>
  <si>
    <t>(S.1,Ep.2) Street Food - Anjum hits the night markets of Melbourne to sample the tasty hawker style food before returning to the kitchen to showcase her favourite Indian street foods. #FoodNetworkAU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</si>
  <si>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</si>
  <si>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</si>
  <si>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All In The Family</t>
  </si>
  <si>
    <t>(S.1 Ep.2) Tim DeKay and his family join Tiffani, her husband Brady and their daughter Harper for a family-style feast. Tiffani prepares a kid-friendly menu that even the adults love. #FoodNetworkAU</t>
  </si>
  <si>
    <t>Edinburgh</t>
  </si>
  <si>
    <t>Edinburgh - Some of your favourite moments so far from Luke Nguyen's culinary and cultural journey through the UK. #LukeNguyensUK</t>
  </si>
  <si>
    <t>Food Lovers Guide To Australia Series 5 Ep 12</t>
  </si>
  <si>
    <t>Maeve O'Meara and Joanna Savill continue to explore the best food and produce around. Today, Maeve discovers how luscious strawberries can make the perfect love potion. #FoodNetworkAU</t>
  </si>
  <si>
    <t>Shane Delia's Spice Journey Series 1 Episode 7</t>
  </si>
  <si>
    <t>Shane Delia's culinary journey across the Middle East continues as he travels to Iran, home to one of the world's most influential cooking traditions - Persian cuisine. #spicejourney</t>
  </si>
  <si>
    <t>Wine And Antipasti</t>
  </si>
  <si>
    <t>Racing Through Charlotte</t>
  </si>
  <si>
    <t>(S.22,Ep.10) Racing Through Charlotte - This trip, Guy's checking out high octane joints in Charlotte, North Carolina, with NASCAR driver Clint Bowyer. #FoodNetworkAU</t>
  </si>
  <si>
    <t>Get Rich Or Die Frying</t>
  </si>
  <si>
    <t>Mexican Fiesta With Peter Kuruvita S1 Bitesize Ep 1</t>
  </si>
  <si>
    <t>Fumio Grill</t>
  </si>
  <si>
    <t>(S.2,Ep.2) Fumio Grill - Ching-He Huang packs up her cleaver and heads to Livingston New Jersey to help save a failing kosher sushi joint that has lost its way...and its customers. #FoodNetworkAU</t>
  </si>
  <si>
    <t>Pho Barclay</t>
  </si>
  <si>
    <t>(S.2,Ep.4) Pho Barclay - Ching-He Huang's destination is Cherry Hill, New Jersey, where brother and sister Jim and Anita are struggling with their Vietnamese restaurant, Pho Barclay. #FoodNetworkAU</t>
  </si>
  <si>
    <t>Small Business</t>
  </si>
  <si>
    <t>Bobby's Basics: Go-To Grilling</t>
  </si>
  <si>
    <t>(S.4,Ep.5) Bobby's Basics: Go-To Grilling - Chef Bobby Flay reveals his go-to techniques for a simple and delicious meal at the grill. First up, his favourite method to grill chicken. #FoodNetworkAU</t>
  </si>
  <si>
    <t>Vancouver Cool</t>
  </si>
  <si>
    <t>(S.3,Ep.11) Vancouver Cool - Host Chuck Hughes takes us on a culinary tour of the most famous streets in America. Today, he visits the thriving food scene of Vancouver's Robson Street. #FoodNetworkAU</t>
  </si>
  <si>
    <t>John Besh - Crab Meat Au Gratin</t>
  </si>
  <si>
    <t>John Besh is an icon of home-cooked Mississippi-style cooking. The crabmeat au gratin at Bon Ton Cafe is hands-down his favourite in New Orleans. #FoodNetworkAU</t>
  </si>
  <si>
    <t>Family Grilling And Chilling</t>
  </si>
  <si>
    <t>(S.6,Ep.9) Family Grilling and Chilling - Trisha's brother-in-law and his wife are coming over to share some favourite family grilling recipes, including Mike's pork candy. #FoodNetworkAU</t>
  </si>
  <si>
    <t>Dessert Luau: Guarnaschelli/ Iuzzini Vs. Zakarian/ Falkner</t>
  </si>
  <si>
    <t>(S.12,Ep.9) Dessert Luau: Guarnaschelli/Iuzzini vs. Zakarian/Falkner - Iron Chefs team up with pastry-chef maestros to conjure up tropical desserts. #FoodNetworkAU</t>
  </si>
  <si>
    <t>Destination Flavour Fillers Series 1 Ep 6</t>
  </si>
  <si>
    <t>Indian Flavours</t>
  </si>
  <si>
    <t xml:space="preserve"> (S.1,Ep.3) The Picnic - Anjum decides to create some holiday memories for her family by putting an Indian spin on a family picnic. She begins with a traditional Indian cheese - paneer.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</si>
  <si>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</si>
  <si>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</si>
  <si>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Big Ol' Texas Feast</t>
  </si>
  <si>
    <t>(S.1 Ep.3) Nothing says Texas like barbecue and that's exactly what Tiffani brings to the table for her White Collar co-stars Sharif Atkins, Tim DeKay and Willie Garson. #FoodNetworkAU</t>
  </si>
  <si>
    <t>Food Lovers Guide To Australia Series 5 Ep 13</t>
  </si>
  <si>
    <t>Maeve O'Meara and Joanna Savill continue to explore the best food and produce around. Today, Maeve visits the old Sun Pictures - a Broome institution, and Joanna discovers pistachios. #FoodNetworkAU</t>
  </si>
  <si>
    <t>Shane Delia's Spice Journey Series 1 Episode 8</t>
  </si>
  <si>
    <t>Shane Delia - In Iran, Shane takes to the silk road to meet nomads that have been keeping ancient methods of bread making alive. He then visits the largest saffron farms in the region. #spicejourney</t>
  </si>
  <si>
    <t>Poolside Picnic</t>
  </si>
  <si>
    <t>Indulgent Dishes</t>
  </si>
  <si>
    <t>(S.22,Ep.11) Indulgent Dishes - This trip, Guy's indulging himself in righteous, rich recipes. In Charlotte, the crazy seafood spot reeling in off-the-hook gumbo. #FoodNetworkAU</t>
  </si>
  <si>
    <t>I Crisped A Grill And I Liked It</t>
  </si>
  <si>
    <t>Mexican Fiesta With Peter Kuruvita S1 Bitesize Ep 2</t>
  </si>
  <si>
    <t>Jc Chinese Restaurant</t>
  </si>
  <si>
    <t>(S.2,Ep.3) JC Chinese Restaurant - Ching-He Huang is on her way to the traditionally Italian neighbourhood of South Philly to help Joe and Renae DeCristo save their Chinese restaurant. #FoodNetworkAU</t>
  </si>
  <si>
    <t>Bobby's Basics: Sizzling Sausages</t>
  </si>
  <si>
    <t>(S.5,Ep.6) Bobby's Basics: Sizzling Sausages - Chef Bobby Flay transforms ordinary grilled sausages into extraordinary sandwiches. His menu features beer glazed grilled bratwurst. #FoodNetworkAU</t>
  </si>
  <si>
    <t>Planet Portland</t>
  </si>
  <si>
    <t>(S.3,Ep.12) Planet Portland - Host Chuck Hughes takes us on a culinary tour of the most famous streets in America. Today, he checks out the foods available from Division St in Portland. #FoodNetworkAU</t>
  </si>
  <si>
    <t>John T Edge - Pecan Pie</t>
  </si>
  <si>
    <t>Author John T Edge chats about his favourite sugar rush...the pecan pie at Brigtsen in New Orleans. #FoodNetworkAU</t>
  </si>
  <si>
    <t>Glenda's Birthday Costume Party</t>
  </si>
  <si>
    <t>(S.6,Ep.10) Glenda's Birthday Costume Party - Trisha and her friend Glenda celebrate Glenda's birthday with a costume party. They cook up a few party food dishes for the special event. #FoodNetworkAU</t>
  </si>
  <si>
    <t>Big Game Day: Symon/ Forgione Vs. Morimoto/ Garces</t>
  </si>
  <si>
    <t>(S.12,Ep.4) Big Game Day: Symon/Forgione vs. Morimoto/Garces - Teams of Iron Chefs battle in a Big Game Day clash - Michael Symon and Marc Forgione vs Masaharu Morimoto and Jose Garces. #FoodNetworkAU</t>
  </si>
  <si>
    <t>Destination Flavour Fillers Series 1 Ep 7</t>
  </si>
  <si>
    <t>Comfort Food</t>
  </si>
  <si>
    <t>(S.1,Ep.4) Comfort Food - It's cold outside so Anjum shows us how to warm our souls with her take on Indian comfort food - from a rich lamb bhuna to a spicy baked spinach ricotta. #FoodNetworkAU</t>
  </si>
  <si>
    <t>Singapore - Damian D'silva</t>
  </si>
  <si>
    <t>Damian D'Silva - Food stars and celebrities talk about some of the best meals they've ever eaten. Damian D'Silva chooses braised pork knuckle from New Urban Seafood, Singapore. #FoodNetworkAU</t>
  </si>
  <si>
    <t>Wedding Night Favourites</t>
  </si>
  <si>
    <t>(S.1 Ep.4) The Priestleys join Tiffani and husband for a wedding-inspired feast. #FoodNetworkAU</t>
  </si>
  <si>
    <t>Manchester And London</t>
  </si>
  <si>
    <t>Manchester and London - Some of your favourite moments so far from Luke Nguyen's culinary and cultural journey through the UK. #LukeNguyensUK</t>
  </si>
  <si>
    <t>Outrageous Food</t>
  </si>
  <si>
    <t>World's Biggest Burger, The</t>
  </si>
  <si>
    <t>(S.2,Ep.1) The World's Biggest Burger - Chef Tom Pizzica is on a quest to unearth the most jaw-dropping, eye-popping, occasionally heart-stopping foods in America. #FoodNetworkAU</t>
  </si>
  <si>
    <t>Shane Delia's Spice Journey Series 1 Episode 9</t>
  </si>
  <si>
    <t>Shane travels from Isfahan, the ancient capital of Persia to Tehran, capital of contemporary Iran. From the ancient city of minarets, palaces and mosques to funky teahouses of the city. #spicejourney</t>
  </si>
  <si>
    <t>Dino's Pasta Factory</t>
  </si>
  <si>
    <t>Griddles And Vittles</t>
  </si>
  <si>
    <t>(S.22,Ep.12) Griddles and Vittles - This trip, Guy's headed west for barbecue and beyond. In L.A., the food court gem grilling up homemade chorizo and a Yucatan turkey special. #FoodNetworkAU</t>
  </si>
  <si>
    <t>I'm Thanksgiving Up</t>
  </si>
  <si>
    <t>Mexican Fiesta With Peter Kuruvita S1 Bitesize Ep 3</t>
  </si>
  <si>
    <t>Fusion Fire</t>
  </si>
  <si>
    <t>(S.2,Ep.5) Fusion Fire - Ching's next restaurant seems like a lost cause from the start. Frank and Vivian Dominick decided to run Fusion Fire with no prior restaurant experience. #FoodNetworkAU</t>
  </si>
  <si>
    <t>Joey Thai</t>
  </si>
  <si>
    <t>(S.2,Ep.8) Joey Thai - Ching-He Huang's dishing out culinary therapy at a Thai restaurant in New Jersey, as a couple have found themselves struggling to make more than $100 a day. #FoodNetworkAU</t>
  </si>
  <si>
    <t>Community</t>
  </si>
  <si>
    <t>Bobby's Basics: Farmers' Market Feast</t>
  </si>
  <si>
    <t>(S.4,Ep.7) Bobby's Basics: Farmers' Market Feast - Chef Bobby Flay shares his most versatile grilling techniques to make an incredible meal with whatever's freshest at the market. #FoodNetworkAU</t>
  </si>
  <si>
    <t>No Place Like Pittsburgh</t>
  </si>
  <si>
    <t>(S.3,Ep.13) No Place Like Pittsburgh - Host Chuck Hughes takes us on a culinary tour of the most famous streets in America. Today, he visits the famous steel town of Pittsburgh. #FoodNetworkAU</t>
  </si>
  <si>
    <t>Giada De Laurentiis - Umami Burger</t>
  </si>
  <si>
    <t>The signature dish from Umami Burger in Los Angeles is Giada's favourite hometown dish. It takes the Japanese 'fifth taste' to a whole new level, with umami ketchup and parmesan. #FoodNetworkAU</t>
  </si>
  <si>
    <t>Our Guys' Favorites!</t>
  </si>
  <si>
    <t>(S.6,Ep.11) Our Guys' Favourites! - Trisha and her sister Beth honour the amazing men in their lives, and cook up a few of their family's favourite dishes, like their dad's biscuits. #FoodNetworkAU</t>
  </si>
  <si>
    <t>Grill Masters: USA Vs. Australia</t>
  </si>
  <si>
    <t>(S.12,Ep.2) Grill Masters: USA vs. Australia - Team USA (Bobby Flay, Marc Forgione and Alex Guarnaschelli) battles Team Aust. (Adrian Richardson, Darren Robertson and Tobie Puttock). #FoodNetworkAU</t>
  </si>
  <si>
    <t>Destination Flavour Fillers Series 1 Ep 8</t>
  </si>
  <si>
    <t>Coastal Cooking</t>
  </si>
  <si>
    <t>(S.1,Ep.5) Coastal Cooking - Anjum conjures up flavours of the Indian coast with a coconut beef stir fry, malayalee fish curry and spice infused glazed pineapple. #FoodNetworkAU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</si>
  <si>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</si>
  <si>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</si>
  <si>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That Girl Grills</t>
  </si>
  <si>
    <t>(S.1 Ep.5) The heat is on, and Tiffani is ready to grill out with her friends. #FoodNetworkAU</t>
  </si>
  <si>
    <t>30-Inch Pizza, The</t>
  </si>
  <si>
    <t>(S.2,Ep.2) The 30-Inch Pizza - First up on today's outrageous tour, chef Tom Pizzica heads to Fort Collins, Colorado, for a pizza so big it takes three people to get it in the oven. #FoodNetworkAU</t>
  </si>
  <si>
    <t>Shane Delia's Spice Journey Series 1 Episode 10</t>
  </si>
  <si>
    <t>Having travelled close to 2000 kilometres on his journey across the Middle East and gained glimpses into 2000 years of Persian culinary history, Shane arrives in Iran's north. (Final) #spicejourney</t>
  </si>
  <si>
    <t>Giada's Daily Special</t>
  </si>
  <si>
    <t>Intercontinental Flavourfest</t>
  </si>
  <si>
    <t>(S.22,Ep.13) Intercontinental Flavourfest - This trip, Guy's hitting up world flavours tucked away in the USA. In L.A., the Korean-Mexican mashup serving up short rib tacos. #FoodNetworkAU</t>
  </si>
  <si>
    <t>50 Shades Of Sorbet</t>
  </si>
  <si>
    <t>Red Panda Asian Bistro</t>
  </si>
  <si>
    <t>(S.2,Ep.6) Red Panda Asian Bistro - Ching-He Huang brings her culinary magic to the Red Panda restaurant in Queens, which is on the verge of extinction. #FoodNetworkAU</t>
  </si>
  <si>
    <t>Bobby's Basics: Bold Flavor Barbecue</t>
  </si>
  <si>
    <t>(S.4,Ep.8) Bobby's Basics: Bold Flavour Barbecue - Chef Bobby Flay wakes up his taste buds with a bold menu: he's mixing up a spicy marinade for a juicy grilled beef tenderloin. #FoodNetworkAU</t>
  </si>
  <si>
    <t>Rachael Ray's Week In A Day</t>
  </si>
  <si>
    <t>More Comforts, Classics And Casseroles</t>
  </si>
  <si>
    <t>(S.6,Ep.1) More Comforts, Classics and Casseroles - Rachael Ray shows you an easy way to prepare a week's worth of meals in just one day. Today includes Italian meatball sandwiches. #FoodNetworkAU</t>
  </si>
  <si>
    <t>Guarnaschelli Vs. Joo</t>
  </si>
  <si>
    <t>(S.11,Ep.11) Guarnaschelli vs. Joo - In this international competition, Iron Chef Alex Guarnaschelli faces off against Iron Chef UK Judy Joo. Alton Brown provides expert commentary. #FoodNetworkAU</t>
  </si>
  <si>
    <t>Destination Flavour Fillers Series 1 Ep 9</t>
  </si>
  <si>
    <t>Test Tendon Intentions</t>
  </si>
  <si>
    <t>(S.24,Ep.1) Test Tendon Intentions - The chefs get beef tendon balls in the appetiser basket, a very tough ingredient - literally. In the entree round, it's fresh vermicelli noodles. #FoodNetworkAU</t>
  </si>
  <si>
    <t>Shane Delia's Spice Journey - Turkey S1 Bitesize Ep 5</t>
  </si>
  <si>
    <t>Mystery Diners</t>
  </si>
  <si>
    <t>Thanksgiving Thievery</t>
  </si>
  <si>
    <t>(S.8,Ep.1) Thanksgiving Thievery - Hosted by Charles Stiles, this hidden-camera show uses 'mystery diners' to expose what goes on behind the scenes when staff assume no one is watching. #FoodNetworkAU</t>
  </si>
  <si>
    <t>Employee Discount</t>
  </si>
  <si>
    <t>(S.8,Ep.2) Employee Discount - Hosted by Charles Stiles, this hidden-camera show uses 'mystery diners' to expose what goes on behind the scenes when employees assume no one is watching. #FoodNetworkAU</t>
  </si>
  <si>
    <t>Kitchen Inferno with Curtis Stone</t>
  </si>
  <si>
    <t>Heat Is On, The</t>
  </si>
  <si>
    <t>(S.1,Ep.1) The Heat is On - Host Curtis Stone turns up the heat in this show which features talented chefs going head-to-head over four possible rounds against 'culinary gladiators'. #FoodNetworkAU</t>
  </si>
  <si>
    <t>Showdown At The Croquet Corral</t>
  </si>
  <si>
    <t>The Freshman Class</t>
  </si>
  <si>
    <t>Meet The Freshmen</t>
  </si>
  <si>
    <t>(S.1,Ep.1) Meet the Freshmen - Follow four aspiring chefs (Ben, Jasmine, Jared, Tiffany) through the gruelling first semester at Louisiana Culinary Institute. #FoodNetworkAU</t>
  </si>
  <si>
    <t>Jasmine's Secret</t>
  </si>
  <si>
    <t>(S.1,Ep.2) Jasmine's Secret - The freshmen try to learn the history of cooking. Meanwhile, Tiffany has to make a painful change to her family in order to keep on track at school. #FoodNetworkAU</t>
  </si>
  <si>
    <t>Luke Nguyen's France Series 1 Bitesize Ep 8</t>
  </si>
  <si>
    <t>WEEK 20: Sunday, 8 May - Saturday, 14 May 2016 EASTERN STATES (NSW, VIC, ACT, QLD, TAS)</t>
  </si>
  <si>
    <t>Eclairs Gone Wild - (S.2 Ep.2) 9 remaining kid bakers take on a sweeping new trend: the radically elevated &amp; decorated eclair. This cream-filled challenge will test the young bakers. #FoodNetworkAU</t>
  </si>
  <si>
    <t>Ambush: Breakfast Break-In: (S.12 Ep.1) Robert Irvine ambushes Jodi, the owner of Theresa's Restaurant in Bradenton, Florida, after her friend &amp; banker Miriam puts out a call for help. #FoodNetworkAU</t>
  </si>
  <si>
    <t xml:space="preserve"> Cucina Italiana - (S.1 Ep.1) Giada De Laurentiis arrives in Italy &amp; heads into Sorrento to stock up on essential Italian ingredients, then returns home to prepare a light meal. #FoodNetworkAU</t>
  </si>
  <si>
    <t>Wine &amp; Antipasti - (S.1 Ep.2) Giada hosts a wine and appetizer party, creating bite-sized versions of popular Southern Italian dishes. #FoodNetworkAU</t>
  </si>
  <si>
    <t>Poolside Picnic - (S.1 Ep.3) Giada De Laurentiis prepares a picnic that she and her daughter, Jade, enjoy together poolside. #FoodNetworkAu</t>
  </si>
  <si>
    <t>Dino's Pasta Factory - (S.1 Ep.4) Giada and her Aunt Raffy visit the Southern Italian town of Torre Annunziata, where Giada's great-grandparents once owned a pasta factory. #FoodNetworkAU</t>
  </si>
  <si>
    <t>(S.1 Ep.5) Giada heads to a local Italian eatery and creates a daily special for the lunch hour. She and the local chef make Pan-Roasted Asparagus with Crispy Fried Egg. #FoodNetworkAU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</si>
</sst>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70" zoomScaleNormal="90" zoomScaleSheetLayoutView="70" zoomScalePageLayoutView="0" workbookViewId="0" topLeftCell="A1">
      <pane ySplit="3" topLeftCell="A301" activePane="bottomLeft" state="frozen"/>
      <selection pane="topLeft" activeCell="A1" sqref="A1"/>
      <selection pane="bottomLeft" activeCell="E319" sqref="E319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22.0039062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305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2" t="str">
        <f aca="true" t="shared" si="0" ref="A4:A56">"2016-05-08"</f>
        <v>2016-05-08</v>
      </c>
      <c r="B4" s="12" t="str">
        <f>"0500"</f>
        <v>0500</v>
      </c>
      <c r="C4" s="12" t="s">
        <v>64</v>
      </c>
      <c r="D4" s="12" t="s">
        <v>65</v>
      </c>
      <c r="E4" s="12" t="s">
        <v>66</v>
      </c>
      <c r="F4" s="12" t="s">
        <v>10</v>
      </c>
      <c r="G4" s="12" t="s">
        <v>11</v>
      </c>
      <c r="H4" s="15"/>
      <c r="I4" s="15" t="s">
        <v>14</v>
      </c>
      <c r="J4" s="15"/>
    </row>
    <row r="5" spans="1:10" ht="15">
      <c r="A5" s="12" t="str">
        <f t="shared" si="0"/>
        <v>2016-05-08</v>
      </c>
      <c r="B5" s="12" t="str">
        <f>"0530"</f>
        <v>0530</v>
      </c>
      <c r="C5" s="12" t="s">
        <v>41</v>
      </c>
      <c r="D5" s="12" t="s">
        <v>79</v>
      </c>
      <c r="E5" s="12" t="s">
        <v>80</v>
      </c>
      <c r="F5" s="12" t="s">
        <v>10</v>
      </c>
      <c r="G5" s="12" t="s">
        <v>11</v>
      </c>
      <c r="H5" s="15"/>
      <c r="I5" s="15" t="s">
        <v>14</v>
      </c>
      <c r="J5" s="15"/>
    </row>
    <row r="6" spans="1:10" ht="15">
      <c r="A6" s="12" t="str">
        <f t="shared" si="0"/>
        <v>2016-05-08</v>
      </c>
      <c r="B6" s="12" t="str">
        <f>"0555"</f>
        <v>0555</v>
      </c>
      <c r="C6" s="12" t="s">
        <v>43</v>
      </c>
      <c r="D6" s="12" t="s">
        <v>81</v>
      </c>
      <c r="E6" s="12" t="s">
        <v>36</v>
      </c>
      <c r="F6" s="12" t="s">
        <v>13</v>
      </c>
      <c r="G6" s="12" t="s">
        <v>11</v>
      </c>
      <c r="H6" s="15"/>
      <c r="I6" s="15" t="s">
        <v>14</v>
      </c>
      <c r="J6" s="15"/>
    </row>
    <row r="7" spans="1:10" ht="15">
      <c r="A7" s="12" t="str">
        <f t="shared" si="0"/>
        <v>2016-05-08</v>
      </c>
      <c r="B7" s="12" t="str">
        <f>"0600"</f>
        <v>0600</v>
      </c>
      <c r="C7" s="12" t="s">
        <v>31</v>
      </c>
      <c r="D7" s="12" t="s">
        <v>82</v>
      </c>
      <c r="E7" s="12" t="s">
        <v>83</v>
      </c>
      <c r="F7" s="12" t="s">
        <v>10</v>
      </c>
      <c r="G7" s="12" t="s">
        <v>11</v>
      </c>
      <c r="H7" s="15"/>
      <c r="I7" s="15" t="s">
        <v>14</v>
      </c>
      <c r="J7" s="15"/>
    </row>
    <row r="8" spans="1:10" ht="15">
      <c r="A8" s="12" t="str">
        <f t="shared" si="0"/>
        <v>2016-05-08</v>
      </c>
      <c r="B8" s="12" t="str">
        <f>"0625"</f>
        <v>0625</v>
      </c>
      <c r="C8" s="12" t="s">
        <v>19</v>
      </c>
      <c r="D8" s="12" t="s">
        <v>84</v>
      </c>
      <c r="E8" s="12" t="s">
        <v>85</v>
      </c>
      <c r="F8" s="12" t="s">
        <v>10</v>
      </c>
      <c r="G8" s="12" t="s">
        <v>11</v>
      </c>
      <c r="H8" s="15"/>
      <c r="I8" s="15" t="s">
        <v>14</v>
      </c>
      <c r="J8" s="15"/>
    </row>
    <row r="9" spans="1:10" ht="15">
      <c r="A9" s="12" t="str">
        <f t="shared" si="0"/>
        <v>2016-05-08</v>
      </c>
      <c r="B9" s="12" t="str">
        <f>"0630"</f>
        <v>0630</v>
      </c>
      <c r="C9" s="12" t="s">
        <v>51</v>
      </c>
      <c r="D9" s="12" t="s">
        <v>71</v>
      </c>
      <c r="E9" s="12" t="s">
        <v>72</v>
      </c>
      <c r="F9" s="12" t="s">
        <v>10</v>
      </c>
      <c r="G9" s="12" t="s">
        <v>11</v>
      </c>
      <c r="H9" s="15"/>
      <c r="I9" s="15" t="s">
        <v>12</v>
      </c>
      <c r="J9" s="15"/>
    </row>
    <row r="10" spans="1:10" ht="15">
      <c r="A10" s="12" t="str">
        <f t="shared" si="0"/>
        <v>2016-05-08</v>
      </c>
      <c r="B10" s="12" t="str">
        <f>"0700"</f>
        <v>0700</v>
      </c>
      <c r="C10" s="12" t="s">
        <v>52</v>
      </c>
      <c r="D10" s="12" t="s">
        <v>73</v>
      </c>
      <c r="E10" s="12" t="s">
        <v>74</v>
      </c>
      <c r="F10" s="12" t="s">
        <v>10</v>
      </c>
      <c r="G10" s="12" t="s">
        <v>11</v>
      </c>
      <c r="H10" s="15"/>
      <c r="I10" s="15" t="s">
        <v>14</v>
      </c>
      <c r="J10" s="15"/>
    </row>
    <row r="11" spans="1:10" ht="15">
      <c r="A11" s="12" t="str">
        <f t="shared" si="0"/>
        <v>2016-05-08</v>
      </c>
      <c r="B11" s="12" t="str">
        <f>"0755"</f>
        <v>0755</v>
      </c>
      <c r="C11" s="12" t="s">
        <v>57</v>
      </c>
      <c r="D11" s="12" t="s">
        <v>75</v>
      </c>
      <c r="E11" s="12" t="s">
        <v>58</v>
      </c>
      <c r="F11" s="12" t="s">
        <v>13</v>
      </c>
      <c r="G11" s="12" t="s">
        <v>11</v>
      </c>
      <c r="H11" s="15"/>
      <c r="I11" s="15" t="s">
        <v>14</v>
      </c>
      <c r="J11" s="15" t="s">
        <v>15</v>
      </c>
    </row>
    <row r="12" spans="1:10" ht="15">
      <c r="A12" s="12" t="str">
        <f t="shared" si="0"/>
        <v>2016-05-08</v>
      </c>
      <c r="B12" s="12" t="str">
        <f>"0800"</f>
        <v>0800</v>
      </c>
      <c r="C12" s="12" t="s">
        <v>46</v>
      </c>
      <c r="D12" s="12" t="s">
        <v>76</v>
      </c>
      <c r="E12" s="12" t="s">
        <v>77</v>
      </c>
      <c r="F12" s="12" t="s">
        <v>10</v>
      </c>
      <c r="G12" s="12" t="s">
        <v>11</v>
      </c>
      <c r="H12" s="15"/>
      <c r="I12" s="15" t="s">
        <v>14</v>
      </c>
      <c r="J12" s="15"/>
    </row>
    <row r="13" spans="1:10" ht="15">
      <c r="A13" s="12" t="str">
        <f t="shared" si="0"/>
        <v>2016-05-08</v>
      </c>
      <c r="B13" s="12" t="str">
        <f>"0855"</f>
        <v>0855</v>
      </c>
      <c r="C13" s="12" t="s">
        <v>23</v>
      </c>
      <c r="D13" s="12" t="s">
        <v>92</v>
      </c>
      <c r="E13" s="12" t="s">
        <v>24</v>
      </c>
      <c r="F13" s="12" t="s">
        <v>13</v>
      </c>
      <c r="G13" s="12" t="s">
        <v>11</v>
      </c>
      <c r="H13" s="15"/>
      <c r="I13" s="15" t="s">
        <v>14</v>
      </c>
      <c r="J13" s="15" t="s">
        <v>15</v>
      </c>
    </row>
    <row r="14" spans="1:10" ht="15">
      <c r="A14" s="12" t="str">
        <f t="shared" si="0"/>
        <v>2016-05-08</v>
      </c>
      <c r="B14" s="12" t="str">
        <f>"0900"</f>
        <v>0900</v>
      </c>
      <c r="C14" s="12" t="s">
        <v>35</v>
      </c>
      <c r="D14" s="12" t="s">
        <v>93</v>
      </c>
      <c r="E14" s="12" t="s">
        <v>59</v>
      </c>
      <c r="F14" s="12" t="s">
        <v>10</v>
      </c>
      <c r="G14" s="12" t="s">
        <v>11</v>
      </c>
      <c r="H14" s="15"/>
      <c r="I14" s="15" t="s">
        <v>12</v>
      </c>
      <c r="J14" s="15"/>
    </row>
    <row r="15" spans="1:10" ht="15">
      <c r="A15" s="12" t="str">
        <f t="shared" si="0"/>
        <v>2016-05-08</v>
      </c>
      <c r="B15" s="12" t="str">
        <f>"0955"</f>
        <v>0955</v>
      </c>
      <c r="C15" s="12" t="s">
        <v>30</v>
      </c>
      <c r="D15" s="12" t="s">
        <v>86</v>
      </c>
      <c r="E15" s="12" t="s">
        <v>87</v>
      </c>
      <c r="F15" s="12" t="s">
        <v>13</v>
      </c>
      <c r="G15" s="12" t="s">
        <v>11</v>
      </c>
      <c r="H15" s="15"/>
      <c r="I15" s="15" t="s">
        <v>14</v>
      </c>
      <c r="J15" s="15" t="s">
        <v>15</v>
      </c>
    </row>
    <row r="16" spans="1:10" ht="15">
      <c r="A16" s="12" t="str">
        <f t="shared" si="0"/>
        <v>2016-05-08</v>
      </c>
      <c r="B16" s="12" t="str">
        <f>"1000"</f>
        <v>1000</v>
      </c>
      <c r="C16" s="12" t="s">
        <v>64</v>
      </c>
      <c r="D16" s="12" t="s">
        <v>65</v>
      </c>
      <c r="E16" s="12" t="s">
        <v>66</v>
      </c>
      <c r="F16" s="12" t="s">
        <v>10</v>
      </c>
      <c r="G16" s="12" t="s">
        <v>11</v>
      </c>
      <c r="H16" s="15"/>
      <c r="I16" s="15" t="s">
        <v>14</v>
      </c>
      <c r="J16" s="15"/>
    </row>
    <row r="17" spans="1:10" ht="15">
      <c r="A17" s="12" t="str">
        <f t="shared" si="0"/>
        <v>2016-05-08</v>
      </c>
      <c r="B17" s="12" t="str">
        <f>"1030"</f>
        <v>1030</v>
      </c>
      <c r="C17" s="12" t="s">
        <v>42</v>
      </c>
      <c r="D17" s="12" t="s">
        <v>67</v>
      </c>
      <c r="E17" s="12" t="s">
        <v>68</v>
      </c>
      <c r="F17" s="12" t="s">
        <v>10</v>
      </c>
      <c r="G17" s="12" t="s">
        <v>11</v>
      </c>
      <c r="H17" s="15"/>
      <c r="I17" s="15" t="s">
        <v>14</v>
      </c>
      <c r="J17" s="15"/>
    </row>
    <row r="18" spans="1:10" ht="15">
      <c r="A18" s="12" t="str">
        <f t="shared" si="0"/>
        <v>2016-05-08</v>
      </c>
      <c r="B18" s="12" t="str">
        <f>"1055"</f>
        <v>1055</v>
      </c>
      <c r="C18" s="12" t="s">
        <v>19</v>
      </c>
      <c r="D18" s="12" t="s">
        <v>69</v>
      </c>
      <c r="E18" s="12" t="s">
        <v>70</v>
      </c>
      <c r="F18" s="12" t="s">
        <v>10</v>
      </c>
      <c r="G18" s="12" t="s">
        <v>11</v>
      </c>
      <c r="H18" s="15"/>
      <c r="I18" s="15" t="s">
        <v>14</v>
      </c>
      <c r="J18" s="15"/>
    </row>
    <row r="19" spans="1:10" ht="15">
      <c r="A19" s="12" t="str">
        <f t="shared" si="0"/>
        <v>2016-05-08</v>
      </c>
      <c r="B19" s="12" t="str">
        <f>"1100"</f>
        <v>1100</v>
      </c>
      <c r="C19" s="12" t="s">
        <v>38</v>
      </c>
      <c r="D19" s="12" t="s">
        <v>88</v>
      </c>
      <c r="E19" s="12" t="s">
        <v>89</v>
      </c>
      <c r="F19" s="12" t="s">
        <v>10</v>
      </c>
      <c r="G19" s="12" t="s">
        <v>11</v>
      </c>
      <c r="H19" s="15"/>
      <c r="I19" s="15" t="s">
        <v>12</v>
      </c>
      <c r="J19" s="15" t="s">
        <v>15</v>
      </c>
    </row>
    <row r="20" spans="1:10" ht="15">
      <c r="A20" s="12" t="str">
        <f t="shared" si="0"/>
        <v>2016-05-08</v>
      </c>
      <c r="B20" s="12" t="str">
        <f>"1155"</f>
        <v>1155</v>
      </c>
      <c r="C20" s="12" t="s">
        <v>56</v>
      </c>
      <c r="D20" s="12" t="s">
        <v>90</v>
      </c>
      <c r="E20" s="12" t="s">
        <v>91</v>
      </c>
      <c r="F20" s="12" t="s">
        <v>13</v>
      </c>
      <c r="G20" s="12" t="s">
        <v>11</v>
      </c>
      <c r="H20" s="15" t="s">
        <v>15</v>
      </c>
      <c r="I20" s="15" t="s">
        <v>14</v>
      </c>
      <c r="J20" s="15" t="s">
        <v>15</v>
      </c>
    </row>
    <row r="21" spans="1:10" ht="15">
      <c r="A21" s="12" t="str">
        <f t="shared" si="0"/>
        <v>2016-05-08</v>
      </c>
      <c r="B21" s="12" t="str">
        <f>"1200"</f>
        <v>1200</v>
      </c>
      <c r="C21" s="12" t="s">
        <v>41</v>
      </c>
      <c r="D21" s="12" t="s">
        <v>79</v>
      </c>
      <c r="E21" s="12" t="s">
        <v>80</v>
      </c>
      <c r="F21" s="12" t="s">
        <v>10</v>
      </c>
      <c r="G21" s="12" t="s">
        <v>11</v>
      </c>
      <c r="H21" s="15"/>
      <c r="I21" s="15" t="s">
        <v>14</v>
      </c>
      <c r="J21" s="15"/>
    </row>
    <row r="22" spans="1:10" ht="15">
      <c r="A22" s="12" t="str">
        <f t="shared" si="0"/>
        <v>2016-05-08</v>
      </c>
      <c r="B22" s="12" t="str">
        <f>"1225"</f>
        <v>1225</v>
      </c>
      <c r="C22" s="12" t="s">
        <v>43</v>
      </c>
      <c r="D22" s="12" t="s">
        <v>81</v>
      </c>
      <c r="E22" s="12" t="s">
        <v>36</v>
      </c>
      <c r="F22" s="12" t="s">
        <v>13</v>
      </c>
      <c r="G22" s="12" t="s">
        <v>11</v>
      </c>
      <c r="H22" s="15"/>
      <c r="I22" s="15" t="s">
        <v>14</v>
      </c>
      <c r="J22" s="15"/>
    </row>
    <row r="23" spans="1:10" ht="15">
      <c r="A23" s="12" t="str">
        <f t="shared" si="0"/>
        <v>2016-05-08</v>
      </c>
      <c r="B23" s="12" t="str">
        <f>"1230"</f>
        <v>1230</v>
      </c>
      <c r="C23" s="12" t="s">
        <v>31</v>
      </c>
      <c r="D23" s="12" t="s">
        <v>82</v>
      </c>
      <c r="E23" s="12" t="s">
        <v>83</v>
      </c>
      <c r="F23" s="12" t="s">
        <v>10</v>
      </c>
      <c r="G23" s="12" t="s">
        <v>11</v>
      </c>
      <c r="H23" s="15"/>
      <c r="I23" s="15" t="s">
        <v>14</v>
      </c>
      <c r="J23" s="15"/>
    </row>
    <row r="24" spans="1:10" ht="15">
      <c r="A24" s="12" t="str">
        <f t="shared" si="0"/>
        <v>2016-05-08</v>
      </c>
      <c r="B24" s="12" t="str">
        <f>"1255"</f>
        <v>1255</v>
      </c>
      <c r="C24" s="12" t="s">
        <v>19</v>
      </c>
      <c r="D24" s="12" t="s">
        <v>84</v>
      </c>
      <c r="E24" s="12" t="s">
        <v>85</v>
      </c>
      <c r="F24" s="12" t="s">
        <v>10</v>
      </c>
      <c r="G24" s="12" t="s">
        <v>11</v>
      </c>
      <c r="H24" s="15"/>
      <c r="I24" s="15" t="s">
        <v>14</v>
      </c>
      <c r="J24" s="15"/>
    </row>
    <row r="25" spans="1:10" ht="15">
      <c r="A25" s="12" t="str">
        <f t="shared" si="0"/>
        <v>2016-05-08</v>
      </c>
      <c r="B25" s="12" t="str">
        <f>"1300"</f>
        <v>1300</v>
      </c>
      <c r="C25" s="12" t="s">
        <v>46</v>
      </c>
      <c r="D25" s="12" t="s">
        <v>76</v>
      </c>
      <c r="E25" s="12" t="s">
        <v>77</v>
      </c>
      <c r="F25" s="12" t="s">
        <v>10</v>
      </c>
      <c r="G25" s="12" t="s">
        <v>11</v>
      </c>
      <c r="H25" s="15"/>
      <c r="I25" s="15" t="s">
        <v>14</v>
      </c>
      <c r="J25" s="15"/>
    </row>
    <row r="26" spans="1:10" ht="15">
      <c r="A26" s="12" t="str">
        <f t="shared" si="0"/>
        <v>2016-05-08</v>
      </c>
      <c r="B26" s="12" t="str">
        <f>"1355"</f>
        <v>1355</v>
      </c>
      <c r="C26" s="12" t="s">
        <v>20</v>
      </c>
      <c r="D26" s="12" t="s">
        <v>94</v>
      </c>
      <c r="E26" s="12" t="s">
        <v>21</v>
      </c>
      <c r="F26" s="12" t="s">
        <v>13</v>
      </c>
      <c r="G26" s="12" t="s">
        <v>22</v>
      </c>
      <c r="H26" s="15"/>
      <c r="I26" s="15" t="s">
        <v>14</v>
      </c>
      <c r="J26" s="15" t="s">
        <v>15</v>
      </c>
    </row>
    <row r="27" spans="1:10" ht="15">
      <c r="A27" s="12" t="str">
        <f t="shared" si="0"/>
        <v>2016-05-08</v>
      </c>
      <c r="B27" s="12" t="str">
        <f>"1400"</f>
        <v>1400</v>
      </c>
      <c r="C27" s="12" t="s">
        <v>35</v>
      </c>
      <c r="D27" s="12" t="s">
        <v>93</v>
      </c>
      <c r="E27" s="12" t="s">
        <v>59</v>
      </c>
      <c r="F27" s="12" t="s">
        <v>10</v>
      </c>
      <c r="G27" s="12" t="s">
        <v>11</v>
      </c>
      <c r="H27" s="15"/>
      <c r="I27" s="15" t="s">
        <v>12</v>
      </c>
      <c r="J27" s="15"/>
    </row>
    <row r="28" spans="1:10" ht="15">
      <c r="A28" s="12" t="str">
        <f t="shared" si="0"/>
        <v>2016-05-08</v>
      </c>
      <c r="B28" s="12" t="str">
        <f>"1455"</f>
        <v>1455</v>
      </c>
      <c r="C28" s="12" t="s">
        <v>30</v>
      </c>
      <c r="D28" s="12" t="s">
        <v>86</v>
      </c>
      <c r="E28" s="12" t="s">
        <v>87</v>
      </c>
      <c r="F28" s="12" t="s">
        <v>13</v>
      </c>
      <c r="G28" s="12" t="s">
        <v>11</v>
      </c>
      <c r="H28" s="15"/>
      <c r="I28" s="15" t="s">
        <v>14</v>
      </c>
      <c r="J28" s="15" t="s">
        <v>15</v>
      </c>
    </row>
    <row r="29" spans="1:10" ht="15">
      <c r="A29" s="12" t="str">
        <f t="shared" si="0"/>
        <v>2016-05-08</v>
      </c>
      <c r="B29" s="12" t="str">
        <f>"1500"</f>
        <v>1500</v>
      </c>
      <c r="C29" s="12" t="s">
        <v>64</v>
      </c>
      <c r="D29" s="12" t="s">
        <v>95</v>
      </c>
      <c r="E29" s="12" t="s">
        <v>96</v>
      </c>
      <c r="F29" s="12" t="s">
        <v>10</v>
      </c>
      <c r="G29" s="12" t="s">
        <v>11</v>
      </c>
      <c r="H29" s="15"/>
      <c r="I29" s="15" t="s">
        <v>14</v>
      </c>
      <c r="J29" s="15"/>
    </row>
    <row r="30" spans="1:10" ht="15">
      <c r="A30" s="12" t="str">
        <f t="shared" si="0"/>
        <v>2016-05-08</v>
      </c>
      <c r="B30" s="12" t="str">
        <f>"1530"</f>
        <v>1530</v>
      </c>
      <c r="C30" s="12" t="s">
        <v>97</v>
      </c>
      <c r="D30" s="12" t="s">
        <v>98</v>
      </c>
      <c r="E30" s="12" t="s">
        <v>99</v>
      </c>
      <c r="F30" s="12" t="s">
        <v>10</v>
      </c>
      <c r="G30" s="12" t="s">
        <v>11</v>
      </c>
      <c r="H30" s="15"/>
      <c r="I30" s="15" t="s">
        <v>12</v>
      </c>
      <c r="J30" s="15"/>
    </row>
    <row r="31" spans="1:10" ht="15">
      <c r="A31" s="12" t="str">
        <f t="shared" si="0"/>
        <v>2016-05-08</v>
      </c>
      <c r="B31" s="12" t="str">
        <f>"1625"</f>
        <v>1625</v>
      </c>
      <c r="C31" s="12" t="s">
        <v>25</v>
      </c>
      <c r="D31" s="12" t="s">
        <v>44</v>
      </c>
      <c r="E31" s="12" t="s">
        <v>45</v>
      </c>
      <c r="F31" s="12" t="s">
        <v>13</v>
      </c>
      <c r="G31" s="12" t="s">
        <v>11</v>
      </c>
      <c r="H31" s="15" t="s">
        <v>15</v>
      </c>
      <c r="I31" s="15" t="s">
        <v>12</v>
      </c>
      <c r="J31" s="15" t="s">
        <v>15</v>
      </c>
    </row>
    <row r="32" spans="1:10" ht="15">
      <c r="A32" s="12" t="str">
        <f t="shared" si="0"/>
        <v>2016-05-08</v>
      </c>
      <c r="B32" s="12" t="str">
        <f>"1630"</f>
        <v>1630</v>
      </c>
      <c r="C32" s="12" t="s">
        <v>51</v>
      </c>
      <c r="D32" s="12" t="s">
        <v>100</v>
      </c>
      <c r="E32" s="12" t="s">
        <v>101</v>
      </c>
      <c r="F32" s="12" t="s">
        <v>10</v>
      </c>
      <c r="G32" s="12" t="s">
        <v>11</v>
      </c>
      <c r="H32" s="15"/>
      <c r="I32" s="15" t="s">
        <v>12</v>
      </c>
      <c r="J32" s="15"/>
    </row>
    <row r="33" spans="1:10" ht="15">
      <c r="A33" s="12" t="str">
        <f t="shared" si="0"/>
        <v>2016-05-08</v>
      </c>
      <c r="B33" s="12" t="str">
        <f>"1700"</f>
        <v>1700</v>
      </c>
      <c r="C33" s="12" t="s">
        <v>102</v>
      </c>
      <c r="D33" s="12" t="s">
        <v>103</v>
      </c>
      <c r="E33" s="12" t="s">
        <v>104</v>
      </c>
      <c r="F33" s="12" t="s">
        <v>26</v>
      </c>
      <c r="G33" s="12" t="s">
        <v>11</v>
      </c>
      <c r="H33" s="15" t="s">
        <v>15</v>
      </c>
      <c r="I33" s="15" t="s">
        <v>14</v>
      </c>
      <c r="J33" s="15"/>
    </row>
    <row r="34" spans="1:10" ht="15">
      <c r="A34" s="12" t="str">
        <f t="shared" si="0"/>
        <v>2016-05-08</v>
      </c>
      <c r="B34" s="12" t="str">
        <f>"1730"</f>
        <v>1730</v>
      </c>
      <c r="C34" s="12" t="s">
        <v>37</v>
      </c>
      <c r="D34" s="12" t="s">
        <v>105</v>
      </c>
      <c r="E34" s="12" t="s">
        <v>106</v>
      </c>
      <c r="F34" s="12" t="s">
        <v>10</v>
      </c>
      <c r="G34" s="12" t="s">
        <v>11</v>
      </c>
      <c r="H34" s="15"/>
      <c r="I34" s="15" t="s">
        <v>14</v>
      </c>
      <c r="J34" s="15"/>
    </row>
    <row r="35" spans="1:10" ht="15">
      <c r="A35" s="12" t="str">
        <f t="shared" si="0"/>
        <v>2016-05-08</v>
      </c>
      <c r="B35" s="12" t="str">
        <f>"1825"</f>
        <v>1825</v>
      </c>
      <c r="C35" s="12" t="s">
        <v>23</v>
      </c>
      <c r="D35" s="12" t="s">
        <v>107</v>
      </c>
      <c r="E35" s="12" t="s">
        <v>24</v>
      </c>
      <c r="F35" s="12" t="s">
        <v>13</v>
      </c>
      <c r="G35" s="12" t="s">
        <v>11</v>
      </c>
      <c r="H35" s="15"/>
      <c r="I35" s="15" t="s">
        <v>14</v>
      </c>
      <c r="J35" s="15" t="s">
        <v>15</v>
      </c>
    </row>
    <row r="36" spans="1:10" ht="15">
      <c r="A36" s="12" t="str">
        <f t="shared" si="0"/>
        <v>2016-05-08</v>
      </c>
      <c r="B36" s="12" t="str">
        <f>"1830"</f>
        <v>1830</v>
      </c>
      <c r="C36" s="12" t="s">
        <v>33</v>
      </c>
      <c r="D36" s="12" t="s">
        <v>108</v>
      </c>
      <c r="E36" s="12" t="s">
        <v>109</v>
      </c>
      <c r="F36" s="12" t="s">
        <v>10</v>
      </c>
      <c r="G36" s="12" t="s">
        <v>11</v>
      </c>
      <c r="H36" s="15" t="s">
        <v>15</v>
      </c>
      <c r="I36" s="15" t="s">
        <v>14</v>
      </c>
      <c r="J36" s="15"/>
    </row>
    <row r="37" spans="1:10" ht="15">
      <c r="A37" s="12" t="str">
        <f t="shared" si="0"/>
        <v>2016-05-08</v>
      </c>
      <c r="B37" s="12" t="str">
        <f>"1925"</f>
        <v>1925</v>
      </c>
      <c r="C37" s="12" t="s">
        <v>16</v>
      </c>
      <c r="D37" s="12" t="s">
        <v>53</v>
      </c>
      <c r="E37" s="12" t="s">
        <v>54</v>
      </c>
      <c r="F37" s="12" t="s">
        <v>13</v>
      </c>
      <c r="G37" s="12" t="s">
        <v>11</v>
      </c>
      <c r="H37" s="15"/>
      <c r="I37" s="15" t="s">
        <v>14</v>
      </c>
      <c r="J37" s="15" t="s">
        <v>15</v>
      </c>
    </row>
    <row r="38" spans="1:10" ht="15">
      <c r="A38" s="12" t="str">
        <f t="shared" si="0"/>
        <v>2016-05-08</v>
      </c>
      <c r="B38" s="12" t="str">
        <f>"1930"</f>
        <v>1930</v>
      </c>
      <c r="C38" s="12" t="s">
        <v>47</v>
      </c>
      <c r="D38" s="12" t="s">
        <v>110</v>
      </c>
      <c r="E38" s="12" t="s">
        <v>306</v>
      </c>
      <c r="F38" s="12" t="s">
        <v>10</v>
      </c>
      <c r="G38" s="12" t="s">
        <v>11</v>
      </c>
      <c r="H38" s="15"/>
      <c r="I38" s="15"/>
      <c r="J38" s="15"/>
    </row>
    <row r="39" spans="1:10" ht="15">
      <c r="A39" s="12" t="str">
        <f t="shared" si="0"/>
        <v>2016-05-08</v>
      </c>
      <c r="B39" s="12" t="str">
        <f>"2025"</f>
        <v>2025</v>
      </c>
      <c r="C39" s="12" t="s">
        <v>23</v>
      </c>
      <c r="D39" s="12" t="s">
        <v>112</v>
      </c>
      <c r="E39" s="12" t="s">
        <v>24</v>
      </c>
      <c r="F39" s="12" t="s">
        <v>13</v>
      </c>
      <c r="G39" s="12" t="s">
        <v>11</v>
      </c>
      <c r="H39" s="15"/>
      <c r="I39" s="15" t="s">
        <v>14</v>
      </c>
      <c r="J39" s="15" t="s">
        <v>15</v>
      </c>
    </row>
    <row r="40" spans="1:10" ht="15">
      <c r="A40" s="12" t="str">
        <f t="shared" si="0"/>
        <v>2016-05-08</v>
      </c>
      <c r="B40" s="12" t="str">
        <f>"2030"</f>
        <v>2030</v>
      </c>
      <c r="C40" s="12" t="s">
        <v>35</v>
      </c>
      <c r="D40" s="12" t="s">
        <v>113</v>
      </c>
      <c r="E40" s="12" t="s">
        <v>59</v>
      </c>
      <c r="F40" s="12" t="s">
        <v>10</v>
      </c>
      <c r="G40" s="12" t="s">
        <v>11</v>
      </c>
      <c r="H40" s="15"/>
      <c r="I40" s="15" t="s">
        <v>12</v>
      </c>
      <c r="J40" s="15"/>
    </row>
    <row r="41" spans="1:10" ht="15">
      <c r="A41" s="12" t="str">
        <f t="shared" si="0"/>
        <v>2016-05-08</v>
      </c>
      <c r="B41" s="12" t="str">
        <f>"2125"</f>
        <v>2125</v>
      </c>
      <c r="C41" s="12" t="s">
        <v>30</v>
      </c>
      <c r="D41" s="12" t="s">
        <v>114</v>
      </c>
      <c r="E41" s="12" t="s">
        <v>115</v>
      </c>
      <c r="F41" s="12" t="s">
        <v>13</v>
      </c>
      <c r="G41" s="12" t="s">
        <v>11</v>
      </c>
      <c r="H41" s="15"/>
      <c r="I41" s="15" t="s">
        <v>14</v>
      </c>
      <c r="J41" s="15" t="s">
        <v>15</v>
      </c>
    </row>
    <row r="42" spans="1:10" ht="15">
      <c r="A42" s="12" t="str">
        <f t="shared" si="0"/>
        <v>2016-05-08</v>
      </c>
      <c r="B42" s="12" t="str">
        <f>"2130"</f>
        <v>2130</v>
      </c>
      <c r="C42" s="12" t="s">
        <v>116</v>
      </c>
      <c r="D42" s="12" t="s">
        <v>117</v>
      </c>
      <c r="E42" s="12" t="s">
        <v>307</v>
      </c>
      <c r="F42" s="12" t="s">
        <v>10</v>
      </c>
      <c r="G42" s="12" t="s">
        <v>11</v>
      </c>
      <c r="H42" s="15"/>
      <c r="I42" s="15" t="s">
        <v>12</v>
      </c>
      <c r="J42" s="15"/>
    </row>
    <row r="43" spans="1:10" ht="15">
      <c r="A43" s="12" t="str">
        <f t="shared" si="0"/>
        <v>2016-05-08</v>
      </c>
      <c r="B43" s="12" t="str">
        <f>"2225"</f>
        <v>2225</v>
      </c>
      <c r="C43" s="12" t="s">
        <v>17</v>
      </c>
      <c r="D43" s="12" t="s">
        <v>118</v>
      </c>
      <c r="E43" s="12" t="s">
        <v>18</v>
      </c>
      <c r="F43" s="12" t="s">
        <v>13</v>
      </c>
      <c r="G43" s="12" t="s">
        <v>11</v>
      </c>
      <c r="H43" s="15"/>
      <c r="I43" s="15" t="s">
        <v>14</v>
      </c>
      <c r="J43" s="15" t="s">
        <v>15</v>
      </c>
    </row>
    <row r="44" spans="1:10" ht="15">
      <c r="A44" s="12" t="str">
        <f t="shared" si="0"/>
        <v>2016-05-08</v>
      </c>
      <c r="B44" s="12" t="str">
        <f>"2230"</f>
        <v>2230</v>
      </c>
      <c r="C44" s="12" t="s">
        <v>37</v>
      </c>
      <c r="D44" s="12" t="s">
        <v>105</v>
      </c>
      <c r="E44" s="12" t="s">
        <v>106</v>
      </c>
      <c r="F44" s="12" t="s">
        <v>10</v>
      </c>
      <c r="G44" s="12" t="s">
        <v>11</v>
      </c>
      <c r="H44" s="15"/>
      <c r="I44" s="15" t="s">
        <v>14</v>
      </c>
      <c r="J44" s="15"/>
    </row>
    <row r="45" spans="1:10" ht="15">
      <c r="A45" s="12" t="str">
        <f t="shared" si="0"/>
        <v>2016-05-08</v>
      </c>
      <c r="B45" s="12" t="str">
        <f>"2325"</f>
        <v>2325</v>
      </c>
      <c r="C45" s="12" t="s">
        <v>25</v>
      </c>
      <c r="D45" s="12" t="s">
        <v>119</v>
      </c>
      <c r="E45" s="12" t="s">
        <v>28</v>
      </c>
      <c r="F45" s="12" t="s">
        <v>13</v>
      </c>
      <c r="G45" s="12" t="s">
        <v>11</v>
      </c>
      <c r="H45" s="15" t="s">
        <v>15</v>
      </c>
      <c r="I45" s="15" t="s">
        <v>14</v>
      </c>
      <c r="J45" s="15" t="s">
        <v>15</v>
      </c>
    </row>
    <row r="46" spans="1:10" ht="15">
      <c r="A46" s="12" t="str">
        <f t="shared" si="0"/>
        <v>2016-05-08</v>
      </c>
      <c r="B46" s="12" t="str">
        <f>"2330"</f>
        <v>2330</v>
      </c>
      <c r="C46" s="12" t="s">
        <v>35</v>
      </c>
      <c r="D46" s="12" t="s">
        <v>113</v>
      </c>
      <c r="E46" s="12" t="s">
        <v>59</v>
      </c>
      <c r="F46" s="12" t="s">
        <v>10</v>
      </c>
      <c r="G46" s="12" t="s">
        <v>11</v>
      </c>
      <c r="H46" s="15"/>
      <c r="I46" s="15" t="s">
        <v>12</v>
      </c>
      <c r="J46" s="15"/>
    </row>
    <row r="47" spans="1:10" ht="15">
      <c r="A47" s="12" t="str">
        <f t="shared" si="0"/>
        <v>2016-05-08</v>
      </c>
      <c r="B47" s="12" t="str">
        <f>"2425"</f>
        <v>2425</v>
      </c>
      <c r="C47" s="12" t="s">
        <v>30</v>
      </c>
      <c r="D47" s="12" t="s">
        <v>114</v>
      </c>
      <c r="E47" s="12" t="s">
        <v>115</v>
      </c>
      <c r="F47" s="12" t="s">
        <v>13</v>
      </c>
      <c r="G47" s="12" t="s">
        <v>11</v>
      </c>
      <c r="H47" s="15"/>
      <c r="I47" s="15" t="s">
        <v>14</v>
      </c>
      <c r="J47" s="15" t="s">
        <v>15</v>
      </c>
    </row>
    <row r="48" spans="1:10" ht="15">
      <c r="A48" s="12" t="str">
        <f t="shared" si="0"/>
        <v>2016-05-08</v>
      </c>
      <c r="B48" s="12" t="str">
        <f>"2430"</f>
        <v>2430</v>
      </c>
      <c r="C48" s="12" t="s">
        <v>116</v>
      </c>
      <c r="D48" s="12" t="s">
        <v>117</v>
      </c>
      <c r="E48" s="12" t="s">
        <v>307</v>
      </c>
      <c r="F48" s="12" t="s">
        <v>10</v>
      </c>
      <c r="G48" s="12" t="s">
        <v>11</v>
      </c>
      <c r="H48" s="15"/>
      <c r="I48" s="15" t="s">
        <v>12</v>
      </c>
      <c r="J48" s="15"/>
    </row>
    <row r="49" spans="1:10" ht="15">
      <c r="A49" s="12" t="str">
        <f t="shared" si="0"/>
        <v>2016-05-08</v>
      </c>
      <c r="B49" s="12" t="str">
        <f>"2525"</f>
        <v>2525</v>
      </c>
      <c r="C49" s="12" t="s">
        <v>29</v>
      </c>
      <c r="D49" s="12" t="s">
        <v>120</v>
      </c>
      <c r="E49" s="12" t="s">
        <v>40</v>
      </c>
      <c r="F49" s="12" t="s">
        <v>13</v>
      </c>
      <c r="G49" s="12" t="s">
        <v>11</v>
      </c>
      <c r="H49" s="15" t="s">
        <v>15</v>
      </c>
      <c r="I49" s="15" t="s">
        <v>14</v>
      </c>
      <c r="J49" s="15" t="s">
        <v>15</v>
      </c>
    </row>
    <row r="50" spans="1:10" ht="15">
      <c r="A50" s="12" t="str">
        <f t="shared" si="0"/>
        <v>2016-05-08</v>
      </c>
      <c r="B50" s="12" t="str">
        <f>"2530"</f>
        <v>2530</v>
      </c>
      <c r="C50" s="12" t="s">
        <v>97</v>
      </c>
      <c r="D50" s="12" t="s">
        <v>98</v>
      </c>
      <c r="E50" s="12" t="s">
        <v>99</v>
      </c>
      <c r="F50" s="12" t="s">
        <v>10</v>
      </c>
      <c r="G50" s="12" t="s">
        <v>11</v>
      </c>
      <c r="H50" s="15"/>
      <c r="I50" s="15" t="s">
        <v>12</v>
      </c>
      <c r="J50" s="15"/>
    </row>
    <row r="51" spans="1:10" ht="15">
      <c r="A51" s="12" t="str">
        <f t="shared" si="0"/>
        <v>2016-05-08</v>
      </c>
      <c r="B51" s="12" t="str">
        <f>"2625"</f>
        <v>2625</v>
      </c>
      <c r="C51" s="12" t="s">
        <v>17</v>
      </c>
      <c r="D51" s="12" t="s">
        <v>121</v>
      </c>
      <c r="E51" s="12" t="s">
        <v>18</v>
      </c>
      <c r="F51" s="12" t="s">
        <v>13</v>
      </c>
      <c r="G51" s="12" t="s">
        <v>11</v>
      </c>
      <c r="H51" s="15"/>
      <c r="I51" s="15" t="s">
        <v>14</v>
      </c>
      <c r="J51" s="15" t="s">
        <v>15</v>
      </c>
    </row>
    <row r="52" spans="1:10" ht="15">
      <c r="A52" s="12" t="str">
        <f t="shared" si="0"/>
        <v>2016-05-08</v>
      </c>
      <c r="B52" s="12" t="str">
        <f>"2630"</f>
        <v>2630</v>
      </c>
      <c r="C52" s="12" t="s">
        <v>51</v>
      </c>
      <c r="D52" s="12" t="s">
        <v>100</v>
      </c>
      <c r="E52" s="12" t="s">
        <v>101</v>
      </c>
      <c r="F52" s="12" t="s">
        <v>10</v>
      </c>
      <c r="G52" s="12" t="s">
        <v>11</v>
      </c>
      <c r="H52" s="15"/>
      <c r="I52" s="15" t="s">
        <v>12</v>
      </c>
      <c r="J52" s="15"/>
    </row>
    <row r="53" spans="1:10" ht="15">
      <c r="A53" s="12" t="str">
        <f t="shared" si="0"/>
        <v>2016-05-08</v>
      </c>
      <c r="B53" s="12" t="str">
        <f>"2700"</f>
        <v>2700</v>
      </c>
      <c r="C53" s="12" t="s">
        <v>102</v>
      </c>
      <c r="D53" s="12" t="s">
        <v>103</v>
      </c>
      <c r="E53" s="12" t="s">
        <v>104</v>
      </c>
      <c r="F53" s="12" t="s">
        <v>26</v>
      </c>
      <c r="G53" s="12" t="s">
        <v>11</v>
      </c>
      <c r="H53" s="15" t="s">
        <v>15</v>
      </c>
      <c r="I53" s="15" t="s">
        <v>14</v>
      </c>
      <c r="J53" s="15"/>
    </row>
    <row r="54" spans="1:10" ht="15">
      <c r="A54" s="12" t="str">
        <f t="shared" si="0"/>
        <v>2016-05-08</v>
      </c>
      <c r="B54" s="12" t="str">
        <f>"2730"</f>
        <v>2730</v>
      </c>
      <c r="C54" s="12" t="s">
        <v>64</v>
      </c>
      <c r="D54" s="12" t="s">
        <v>95</v>
      </c>
      <c r="E54" s="12" t="s">
        <v>96</v>
      </c>
      <c r="F54" s="12" t="s">
        <v>10</v>
      </c>
      <c r="G54" s="12" t="s">
        <v>11</v>
      </c>
      <c r="H54" s="15"/>
      <c r="I54" s="15" t="s">
        <v>14</v>
      </c>
      <c r="J54" s="15"/>
    </row>
    <row r="55" spans="1:10" ht="15">
      <c r="A55" s="12" t="str">
        <f t="shared" si="0"/>
        <v>2016-05-08</v>
      </c>
      <c r="B55" s="12" t="str">
        <f>"2800"</f>
        <v>2800</v>
      </c>
      <c r="C55" s="12" t="s">
        <v>33</v>
      </c>
      <c r="D55" s="12" t="s">
        <v>108</v>
      </c>
      <c r="E55" s="12" t="s">
        <v>109</v>
      </c>
      <c r="F55" s="12" t="s">
        <v>10</v>
      </c>
      <c r="G55" s="12" t="s">
        <v>11</v>
      </c>
      <c r="H55" s="15" t="s">
        <v>15</v>
      </c>
      <c r="I55" s="15" t="s">
        <v>14</v>
      </c>
      <c r="J55" s="15"/>
    </row>
    <row r="56" spans="1:10" ht="15">
      <c r="A56" s="12" t="str">
        <f t="shared" si="0"/>
        <v>2016-05-08</v>
      </c>
      <c r="B56" s="12" t="str">
        <f>"2855"</f>
        <v>2855</v>
      </c>
      <c r="C56" s="12" t="s">
        <v>16</v>
      </c>
      <c r="D56" s="12" t="s">
        <v>122</v>
      </c>
      <c r="E56" s="12" t="s">
        <v>32</v>
      </c>
      <c r="F56" s="12" t="s">
        <v>13</v>
      </c>
      <c r="G56" s="12" t="s">
        <v>11</v>
      </c>
      <c r="H56" s="15" t="s">
        <v>15</v>
      </c>
      <c r="I56" s="15" t="s">
        <v>14</v>
      </c>
      <c r="J56" s="15" t="s">
        <v>15</v>
      </c>
    </row>
    <row r="57" spans="1:10" ht="15">
      <c r="A57" s="12" t="str">
        <f aca="true" t="shared" si="1" ref="A57:A110">"2016-05-09"</f>
        <v>2016-05-09</v>
      </c>
      <c r="B57" s="12" t="str">
        <f>"0500"</f>
        <v>0500</v>
      </c>
      <c r="C57" s="12" t="s">
        <v>37</v>
      </c>
      <c r="D57" s="12" t="s">
        <v>105</v>
      </c>
      <c r="E57" s="12" t="s">
        <v>106</v>
      </c>
      <c r="F57" s="12" t="s">
        <v>10</v>
      </c>
      <c r="G57" s="12" t="s">
        <v>11</v>
      </c>
      <c r="H57" s="15"/>
      <c r="I57" s="15" t="s">
        <v>14</v>
      </c>
      <c r="J57" s="15"/>
    </row>
    <row r="58" spans="1:10" ht="15">
      <c r="A58" s="12" t="str">
        <f t="shared" si="1"/>
        <v>2016-05-09</v>
      </c>
      <c r="B58" s="12" t="str">
        <f>"0555"</f>
        <v>0555</v>
      </c>
      <c r="C58" s="12" t="s">
        <v>30</v>
      </c>
      <c r="D58" s="12" t="s">
        <v>86</v>
      </c>
      <c r="E58" s="12" t="s">
        <v>87</v>
      </c>
      <c r="F58" s="12" t="s">
        <v>13</v>
      </c>
      <c r="G58" s="12" t="s">
        <v>11</v>
      </c>
      <c r="H58" s="15"/>
      <c r="I58" s="15" t="s">
        <v>14</v>
      </c>
      <c r="J58" s="15" t="s">
        <v>15</v>
      </c>
    </row>
    <row r="59" spans="1:10" ht="15">
      <c r="A59" s="12" t="str">
        <f t="shared" si="1"/>
        <v>2016-05-09</v>
      </c>
      <c r="B59" s="12" t="str">
        <f>"0600"</f>
        <v>0600</v>
      </c>
      <c r="C59" s="12" t="s">
        <v>51</v>
      </c>
      <c r="D59" s="12" t="s">
        <v>100</v>
      </c>
      <c r="E59" s="12" t="s">
        <v>101</v>
      </c>
      <c r="F59" s="12" t="s">
        <v>10</v>
      </c>
      <c r="G59" s="12" t="s">
        <v>11</v>
      </c>
      <c r="H59" s="15"/>
      <c r="I59" s="15" t="s">
        <v>12</v>
      </c>
      <c r="J59" s="15"/>
    </row>
    <row r="60" spans="1:10" ht="15">
      <c r="A60" s="12" t="str">
        <f t="shared" si="1"/>
        <v>2016-05-09</v>
      </c>
      <c r="B60" s="12" t="str">
        <f>"0630"</f>
        <v>0630</v>
      </c>
      <c r="C60" s="12" t="s">
        <v>102</v>
      </c>
      <c r="D60" s="12" t="s">
        <v>103</v>
      </c>
      <c r="E60" s="12" t="s">
        <v>104</v>
      </c>
      <c r="F60" s="12" t="s">
        <v>26</v>
      </c>
      <c r="G60" s="12" t="s">
        <v>11</v>
      </c>
      <c r="H60" s="15" t="s">
        <v>15</v>
      </c>
      <c r="I60" s="15" t="s">
        <v>14</v>
      </c>
      <c r="J60" s="15"/>
    </row>
    <row r="61" spans="1:10" ht="15">
      <c r="A61" s="12" t="str">
        <f t="shared" si="1"/>
        <v>2016-05-09</v>
      </c>
      <c r="B61" s="12" t="str">
        <f>"0700"</f>
        <v>0700</v>
      </c>
      <c r="C61" s="12" t="s">
        <v>33</v>
      </c>
      <c r="D61" s="12" t="s">
        <v>108</v>
      </c>
      <c r="E61" s="12" t="s">
        <v>109</v>
      </c>
      <c r="F61" s="12" t="s">
        <v>10</v>
      </c>
      <c r="G61" s="12" t="s">
        <v>11</v>
      </c>
      <c r="H61" s="15" t="s">
        <v>15</v>
      </c>
      <c r="I61" s="15" t="s">
        <v>14</v>
      </c>
      <c r="J61" s="15"/>
    </row>
    <row r="62" spans="1:10" ht="15">
      <c r="A62" s="12" t="str">
        <f t="shared" si="1"/>
        <v>2016-05-09</v>
      </c>
      <c r="B62" s="12" t="str">
        <f>"0755"</f>
        <v>0755</v>
      </c>
      <c r="C62" s="12" t="s">
        <v>17</v>
      </c>
      <c r="D62" s="12" t="s">
        <v>62</v>
      </c>
      <c r="E62" s="12" t="s">
        <v>18</v>
      </c>
      <c r="F62" s="12" t="s">
        <v>13</v>
      </c>
      <c r="G62" s="12" t="s">
        <v>11</v>
      </c>
      <c r="H62" s="15"/>
      <c r="I62" s="15" t="s">
        <v>14</v>
      </c>
      <c r="J62" s="15" t="s">
        <v>15</v>
      </c>
    </row>
    <row r="63" spans="1:10" ht="15">
      <c r="A63" s="12" t="str">
        <f t="shared" si="1"/>
        <v>2016-05-09</v>
      </c>
      <c r="B63" s="12" t="str">
        <f>"0800"</f>
        <v>0800</v>
      </c>
      <c r="C63" s="12" t="s">
        <v>47</v>
      </c>
      <c r="D63" s="12" t="s">
        <v>110</v>
      </c>
      <c r="E63" s="12" t="s">
        <v>306</v>
      </c>
      <c r="F63" s="12" t="s">
        <v>10</v>
      </c>
      <c r="G63" s="12" t="s">
        <v>11</v>
      </c>
      <c r="H63" s="15"/>
      <c r="I63" s="15"/>
      <c r="J63" s="15"/>
    </row>
    <row r="64" spans="1:10" ht="15">
      <c r="A64" s="12" t="str">
        <f t="shared" si="1"/>
        <v>2016-05-09</v>
      </c>
      <c r="B64" s="12" t="str">
        <f>"0855"</f>
        <v>0855</v>
      </c>
      <c r="C64" s="12" t="s">
        <v>25</v>
      </c>
      <c r="D64" s="12" t="s">
        <v>123</v>
      </c>
      <c r="E64" s="12" t="s">
        <v>124</v>
      </c>
      <c r="F64" s="12" t="s">
        <v>13</v>
      </c>
      <c r="G64" s="12" t="s">
        <v>11</v>
      </c>
      <c r="H64" s="15" t="s">
        <v>15</v>
      </c>
      <c r="I64" s="15" t="s">
        <v>14</v>
      </c>
      <c r="J64" s="15" t="s">
        <v>15</v>
      </c>
    </row>
    <row r="65" spans="1:10" ht="15">
      <c r="A65" s="12" t="str">
        <f t="shared" si="1"/>
        <v>2016-05-09</v>
      </c>
      <c r="B65" s="12" t="str">
        <f>"0900"</f>
        <v>0900</v>
      </c>
      <c r="C65" s="12" t="s">
        <v>35</v>
      </c>
      <c r="D65" s="12" t="s">
        <v>113</v>
      </c>
      <c r="E65" s="12" t="s">
        <v>59</v>
      </c>
      <c r="F65" s="12" t="s">
        <v>10</v>
      </c>
      <c r="G65" s="12" t="s">
        <v>11</v>
      </c>
      <c r="H65" s="15"/>
      <c r="I65" s="15" t="s">
        <v>12</v>
      </c>
      <c r="J65" s="15"/>
    </row>
    <row r="66" spans="1:10" ht="15">
      <c r="A66" s="12" t="str">
        <f t="shared" si="1"/>
        <v>2016-05-09</v>
      </c>
      <c r="B66" s="12" t="str">
        <f>"0955"</f>
        <v>0955</v>
      </c>
      <c r="C66" s="12" t="s">
        <v>30</v>
      </c>
      <c r="D66" s="12" t="s">
        <v>114</v>
      </c>
      <c r="E66" s="12" t="s">
        <v>115</v>
      </c>
      <c r="F66" s="12" t="s">
        <v>13</v>
      </c>
      <c r="G66" s="12" t="s">
        <v>11</v>
      </c>
      <c r="H66" s="15"/>
      <c r="I66" s="15" t="s">
        <v>14</v>
      </c>
      <c r="J66" s="15" t="s">
        <v>15</v>
      </c>
    </row>
    <row r="67" spans="1:10" ht="15">
      <c r="A67" s="12" t="str">
        <f t="shared" si="1"/>
        <v>2016-05-09</v>
      </c>
      <c r="B67" s="12" t="str">
        <f>"1000"</f>
        <v>1000</v>
      </c>
      <c r="C67" s="12" t="s">
        <v>64</v>
      </c>
      <c r="D67" s="12" t="s">
        <v>95</v>
      </c>
      <c r="E67" s="12" t="s">
        <v>96</v>
      </c>
      <c r="F67" s="12" t="s">
        <v>10</v>
      </c>
      <c r="G67" s="12" t="s">
        <v>11</v>
      </c>
      <c r="H67" s="15"/>
      <c r="I67" s="15" t="s">
        <v>14</v>
      </c>
      <c r="J67" s="15"/>
    </row>
    <row r="68" spans="1:10" ht="15">
      <c r="A68" s="12" t="str">
        <f t="shared" si="1"/>
        <v>2016-05-09</v>
      </c>
      <c r="B68" s="12" t="str">
        <f>"1030"</f>
        <v>1030</v>
      </c>
      <c r="C68" s="12" t="s">
        <v>51</v>
      </c>
      <c r="D68" s="12" t="s">
        <v>100</v>
      </c>
      <c r="E68" s="12" t="s">
        <v>101</v>
      </c>
      <c r="F68" s="12" t="s">
        <v>10</v>
      </c>
      <c r="G68" s="12" t="s">
        <v>11</v>
      </c>
      <c r="H68" s="15"/>
      <c r="I68" s="15" t="s">
        <v>12</v>
      </c>
      <c r="J68" s="15"/>
    </row>
    <row r="69" spans="1:10" ht="15">
      <c r="A69" s="12" t="str">
        <f t="shared" si="1"/>
        <v>2016-05-09</v>
      </c>
      <c r="B69" s="12" t="str">
        <f>"1100"</f>
        <v>1100</v>
      </c>
      <c r="C69" s="12" t="s">
        <v>116</v>
      </c>
      <c r="D69" s="12" t="s">
        <v>117</v>
      </c>
      <c r="E69" s="12" t="s">
        <v>307</v>
      </c>
      <c r="F69" s="12" t="s">
        <v>10</v>
      </c>
      <c r="G69" s="12" t="s">
        <v>11</v>
      </c>
      <c r="H69" s="15"/>
      <c r="I69" s="15" t="s">
        <v>12</v>
      </c>
      <c r="J69" s="15"/>
    </row>
    <row r="70" spans="1:10" ht="15">
      <c r="A70" s="12" t="str">
        <f t="shared" si="1"/>
        <v>2016-05-09</v>
      </c>
      <c r="B70" s="12" t="str">
        <f>"1155"</f>
        <v>1155</v>
      </c>
      <c r="C70" s="12" t="s">
        <v>16</v>
      </c>
      <c r="D70" s="12" t="s">
        <v>34</v>
      </c>
      <c r="E70" s="12" t="s">
        <v>32</v>
      </c>
      <c r="F70" s="12" t="s">
        <v>13</v>
      </c>
      <c r="G70" s="12" t="s">
        <v>11</v>
      </c>
      <c r="H70" s="15"/>
      <c r="I70" s="15" t="s">
        <v>14</v>
      </c>
      <c r="J70" s="15" t="s">
        <v>15</v>
      </c>
    </row>
    <row r="71" spans="1:10" ht="15">
      <c r="A71" s="12" t="str">
        <f t="shared" si="1"/>
        <v>2016-05-09</v>
      </c>
      <c r="B71" s="12" t="str">
        <f>"1200"</f>
        <v>1200</v>
      </c>
      <c r="C71" s="12" t="s">
        <v>33</v>
      </c>
      <c r="D71" s="12" t="s">
        <v>108</v>
      </c>
      <c r="E71" s="12" t="s">
        <v>109</v>
      </c>
      <c r="F71" s="12" t="s">
        <v>10</v>
      </c>
      <c r="G71" s="12" t="s">
        <v>11</v>
      </c>
      <c r="H71" s="15" t="s">
        <v>15</v>
      </c>
      <c r="I71" s="15" t="s">
        <v>14</v>
      </c>
      <c r="J71" s="15"/>
    </row>
    <row r="72" spans="1:10" ht="15">
      <c r="A72" s="12" t="str">
        <f t="shared" si="1"/>
        <v>2016-05-09</v>
      </c>
      <c r="B72" s="12" t="str">
        <f>"1255"</f>
        <v>1255</v>
      </c>
      <c r="C72" s="12" t="s">
        <v>23</v>
      </c>
      <c r="D72" s="12" t="s">
        <v>112</v>
      </c>
      <c r="E72" s="12" t="s">
        <v>24</v>
      </c>
      <c r="F72" s="12" t="s">
        <v>13</v>
      </c>
      <c r="G72" s="12" t="s">
        <v>11</v>
      </c>
      <c r="H72" s="15"/>
      <c r="I72" s="15" t="s">
        <v>14</v>
      </c>
      <c r="J72" s="15" t="s">
        <v>15</v>
      </c>
    </row>
    <row r="73" spans="1:10" ht="15">
      <c r="A73" s="12" t="str">
        <f t="shared" si="1"/>
        <v>2016-05-09</v>
      </c>
      <c r="B73" s="12" t="str">
        <f>"1300"</f>
        <v>1300</v>
      </c>
      <c r="C73" s="12" t="s">
        <v>37</v>
      </c>
      <c r="D73" s="12" t="s">
        <v>105</v>
      </c>
      <c r="E73" s="12" t="s">
        <v>106</v>
      </c>
      <c r="F73" s="12" t="s">
        <v>10</v>
      </c>
      <c r="G73" s="12" t="s">
        <v>11</v>
      </c>
      <c r="H73" s="15"/>
      <c r="I73" s="15" t="s">
        <v>14</v>
      </c>
      <c r="J73" s="15"/>
    </row>
    <row r="74" spans="1:10" ht="15">
      <c r="A74" s="12" t="str">
        <f t="shared" si="1"/>
        <v>2016-05-09</v>
      </c>
      <c r="B74" s="12" t="str">
        <f>"1355"</f>
        <v>1355</v>
      </c>
      <c r="C74" s="12" t="s">
        <v>56</v>
      </c>
      <c r="D74" s="12" t="s">
        <v>60</v>
      </c>
      <c r="E74" s="12" t="s">
        <v>61</v>
      </c>
      <c r="F74" s="12" t="s">
        <v>13</v>
      </c>
      <c r="G74" s="12" t="s">
        <v>11</v>
      </c>
      <c r="H74" s="15" t="s">
        <v>15</v>
      </c>
      <c r="I74" s="15" t="s">
        <v>14</v>
      </c>
      <c r="J74" s="15" t="s">
        <v>15</v>
      </c>
    </row>
    <row r="75" spans="1:10" ht="15">
      <c r="A75" s="12" t="str">
        <f t="shared" si="1"/>
        <v>2016-05-09</v>
      </c>
      <c r="B75" s="12" t="str">
        <f>"1400"</f>
        <v>1400</v>
      </c>
      <c r="C75" s="12" t="s">
        <v>35</v>
      </c>
      <c r="D75" s="12" t="s">
        <v>113</v>
      </c>
      <c r="E75" s="12" t="s">
        <v>59</v>
      </c>
      <c r="F75" s="12" t="s">
        <v>10</v>
      </c>
      <c r="G75" s="12" t="s">
        <v>11</v>
      </c>
      <c r="H75" s="15"/>
      <c r="I75" s="15" t="s">
        <v>12</v>
      </c>
      <c r="J75" s="15"/>
    </row>
    <row r="76" spans="1:10" ht="15">
      <c r="A76" s="12" t="str">
        <f t="shared" si="1"/>
        <v>2016-05-09</v>
      </c>
      <c r="B76" s="12" t="str">
        <f>"1455"</f>
        <v>1455</v>
      </c>
      <c r="C76" s="12" t="s">
        <v>30</v>
      </c>
      <c r="D76" s="12" t="s">
        <v>114</v>
      </c>
      <c r="E76" s="12" t="s">
        <v>115</v>
      </c>
      <c r="F76" s="12" t="s">
        <v>13</v>
      </c>
      <c r="G76" s="12" t="s">
        <v>11</v>
      </c>
      <c r="H76" s="15"/>
      <c r="I76" s="15" t="s">
        <v>14</v>
      </c>
      <c r="J76" s="15" t="s">
        <v>15</v>
      </c>
    </row>
    <row r="77" spans="1:10" ht="15">
      <c r="A77" s="12" t="str">
        <f t="shared" si="1"/>
        <v>2016-05-09</v>
      </c>
      <c r="B77" s="12" t="str">
        <f>"1500"</f>
        <v>1500</v>
      </c>
      <c r="C77" s="12" t="s">
        <v>64</v>
      </c>
      <c r="D77" s="12" t="s">
        <v>125</v>
      </c>
      <c r="E77" s="12" t="s">
        <v>126</v>
      </c>
      <c r="F77" s="12" t="s">
        <v>10</v>
      </c>
      <c r="G77" s="12" t="s">
        <v>11</v>
      </c>
      <c r="H77" s="15"/>
      <c r="I77" s="15" t="s">
        <v>14</v>
      </c>
      <c r="J77" s="15"/>
    </row>
    <row r="78" spans="1:10" ht="15">
      <c r="A78" s="12" t="str">
        <f t="shared" si="1"/>
        <v>2016-05-09</v>
      </c>
      <c r="B78" s="12" t="str">
        <f>"1530"</f>
        <v>1530</v>
      </c>
      <c r="C78" s="12" t="s">
        <v>42</v>
      </c>
      <c r="D78" s="12" t="s">
        <v>127</v>
      </c>
      <c r="E78" s="12" t="s">
        <v>128</v>
      </c>
      <c r="F78" s="12" t="s">
        <v>10</v>
      </c>
      <c r="G78" s="12" t="s">
        <v>11</v>
      </c>
      <c r="H78" s="15"/>
      <c r="I78" s="15" t="s">
        <v>14</v>
      </c>
      <c r="J78" s="15"/>
    </row>
    <row r="79" spans="1:10" ht="15">
      <c r="A79" s="12" t="str">
        <f t="shared" si="1"/>
        <v>2016-05-09</v>
      </c>
      <c r="B79" s="12" t="str">
        <f>"1555"</f>
        <v>1555</v>
      </c>
      <c r="C79" s="12" t="s">
        <v>19</v>
      </c>
      <c r="D79" s="12" t="s">
        <v>129</v>
      </c>
      <c r="E79" s="12" t="s">
        <v>130</v>
      </c>
      <c r="F79" s="12" t="s">
        <v>10</v>
      </c>
      <c r="G79" s="12" t="s">
        <v>11</v>
      </c>
      <c r="H79" s="15"/>
      <c r="I79" s="15" t="s">
        <v>14</v>
      </c>
      <c r="J79" s="15"/>
    </row>
    <row r="80" spans="1:10" ht="15">
      <c r="A80" s="12" t="str">
        <f t="shared" si="1"/>
        <v>2016-05-09</v>
      </c>
      <c r="B80" s="12" t="str">
        <f>"1600"</f>
        <v>1600</v>
      </c>
      <c r="C80" s="12" t="s">
        <v>51</v>
      </c>
      <c r="D80" s="12" t="s">
        <v>100</v>
      </c>
      <c r="E80" s="12" t="s">
        <v>101</v>
      </c>
      <c r="F80" s="12" t="s">
        <v>10</v>
      </c>
      <c r="G80" s="12" t="s">
        <v>11</v>
      </c>
      <c r="H80" s="15"/>
      <c r="I80" s="15" t="s">
        <v>12</v>
      </c>
      <c r="J80" s="15"/>
    </row>
    <row r="81" spans="1:10" ht="15">
      <c r="A81" s="12" t="str">
        <f t="shared" si="1"/>
        <v>2016-05-09</v>
      </c>
      <c r="B81" s="12" t="str">
        <f>"1630"</f>
        <v>1630</v>
      </c>
      <c r="C81" s="12" t="s">
        <v>52</v>
      </c>
      <c r="D81" s="12" t="s">
        <v>131</v>
      </c>
      <c r="E81" s="12" t="s">
        <v>132</v>
      </c>
      <c r="F81" s="12" t="s">
        <v>10</v>
      </c>
      <c r="G81" s="12" t="s">
        <v>11</v>
      </c>
      <c r="H81" s="15"/>
      <c r="I81" s="15" t="s">
        <v>14</v>
      </c>
      <c r="J81" s="15"/>
    </row>
    <row r="82" spans="1:10" ht="15">
      <c r="A82" s="12" t="str">
        <f t="shared" si="1"/>
        <v>2016-05-09</v>
      </c>
      <c r="B82" s="12" t="str">
        <f>"1725"</f>
        <v>1725</v>
      </c>
      <c r="C82" s="12" t="s">
        <v>57</v>
      </c>
      <c r="D82" s="12" t="s">
        <v>133</v>
      </c>
      <c r="E82" s="12" t="s">
        <v>58</v>
      </c>
      <c r="F82" s="12" t="s">
        <v>13</v>
      </c>
      <c r="G82" s="12" t="s">
        <v>11</v>
      </c>
      <c r="H82" s="15"/>
      <c r="I82" s="15" t="s">
        <v>14</v>
      </c>
      <c r="J82" s="15" t="s">
        <v>15</v>
      </c>
    </row>
    <row r="83" spans="1:10" ht="15">
      <c r="A83" s="12" t="str">
        <f t="shared" si="1"/>
        <v>2016-05-09</v>
      </c>
      <c r="B83" s="12" t="str">
        <f>"1730"</f>
        <v>1730</v>
      </c>
      <c r="C83" s="12" t="s">
        <v>134</v>
      </c>
      <c r="D83" s="12" t="s">
        <v>135</v>
      </c>
      <c r="E83" s="12" t="s">
        <v>136</v>
      </c>
      <c r="F83" s="12" t="s">
        <v>13</v>
      </c>
      <c r="G83" s="12" t="s">
        <v>11</v>
      </c>
      <c r="H83" s="15"/>
      <c r="I83" s="15" t="s">
        <v>14</v>
      </c>
      <c r="J83" s="15"/>
    </row>
    <row r="84" spans="1:10" ht="15">
      <c r="A84" s="12" t="str">
        <f t="shared" si="1"/>
        <v>2016-05-09</v>
      </c>
      <c r="B84" s="12" t="str">
        <f>"1755"</f>
        <v>1755</v>
      </c>
      <c r="C84" s="12" t="s">
        <v>27</v>
      </c>
      <c r="D84" s="12" t="s">
        <v>137</v>
      </c>
      <c r="E84" s="12" t="s">
        <v>138</v>
      </c>
      <c r="F84" s="12" t="s">
        <v>26</v>
      </c>
      <c r="G84" s="12" t="s">
        <v>11</v>
      </c>
      <c r="H84" s="15"/>
      <c r="I84" s="15" t="s">
        <v>14</v>
      </c>
      <c r="J84" s="15"/>
    </row>
    <row r="85" spans="1:10" ht="15">
      <c r="A85" s="12" t="str">
        <f t="shared" si="1"/>
        <v>2016-05-09</v>
      </c>
      <c r="B85" s="12" t="str">
        <f>"1800"</f>
        <v>1800</v>
      </c>
      <c r="C85" s="12" t="s">
        <v>139</v>
      </c>
      <c r="D85" s="12" t="s">
        <v>140</v>
      </c>
      <c r="E85" s="12" t="s">
        <v>141</v>
      </c>
      <c r="F85" s="12" t="s">
        <v>10</v>
      </c>
      <c r="G85" s="12" t="s">
        <v>11</v>
      </c>
      <c r="H85" s="15"/>
      <c r="I85" s="15" t="s">
        <v>14</v>
      </c>
      <c r="J85" s="15"/>
    </row>
    <row r="86" spans="1:10" ht="15">
      <c r="A86" s="12" t="str">
        <f t="shared" si="1"/>
        <v>2016-05-09</v>
      </c>
      <c r="B86" s="12" t="str">
        <f>"1825"</f>
        <v>1825</v>
      </c>
      <c r="C86" s="12" t="s">
        <v>43</v>
      </c>
      <c r="D86" s="12" t="s">
        <v>142</v>
      </c>
      <c r="E86" s="12" t="s">
        <v>36</v>
      </c>
      <c r="F86" s="12" t="s">
        <v>13</v>
      </c>
      <c r="G86" s="12" t="s">
        <v>11</v>
      </c>
      <c r="H86" s="15"/>
      <c r="I86" s="15" t="s">
        <v>14</v>
      </c>
      <c r="J86" s="15"/>
    </row>
    <row r="87" spans="1:10" ht="15">
      <c r="A87" s="12" t="str">
        <f t="shared" si="1"/>
        <v>2016-05-09</v>
      </c>
      <c r="B87" s="12" t="str">
        <f>"1830"</f>
        <v>1830</v>
      </c>
      <c r="C87" s="12" t="s">
        <v>39</v>
      </c>
      <c r="D87" s="12" t="s">
        <v>143</v>
      </c>
      <c r="E87" s="12" t="s">
        <v>144</v>
      </c>
      <c r="F87" s="12" t="s">
        <v>13</v>
      </c>
      <c r="G87" s="12" t="s">
        <v>11</v>
      </c>
      <c r="H87" s="15"/>
      <c r="I87" s="15" t="s">
        <v>14</v>
      </c>
      <c r="J87" s="15" t="s">
        <v>15</v>
      </c>
    </row>
    <row r="88" spans="1:10" ht="15">
      <c r="A88" s="12" t="str">
        <f t="shared" si="1"/>
        <v>2016-05-09</v>
      </c>
      <c r="B88" s="12" t="str">
        <f>"1900"</f>
        <v>1900</v>
      </c>
      <c r="C88" s="12" t="s">
        <v>55</v>
      </c>
      <c r="D88" s="12" t="s">
        <v>145</v>
      </c>
      <c r="E88" s="12" t="s">
        <v>146</v>
      </c>
      <c r="F88" s="12" t="s">
        <v>13</v>
      </c>
      <c r="G88" s="12" t="s">
        <v>11</v>
      </c>
      <c r="H88" s="15" t="s">
        <v>15</v>
      </c>
      <c r="I88" s="15" t="s">
        <v>12</v>
      </c>
      <c r="J88" s="15" t="s">
        <v>15</v>
      </c>
    </row>
    <row r="89" spans="1:10" ht="15">
      <c r="A89" s="12" t="str">
        <f t="shared" si="1"/>
        <v>2016-05-09</v>
      </c>
      <c r="B89" s="12" t="str">
        <f>"1930"</f>
        <v>1930</v>
      </c>
      <c r="C89" s="12" t="s">
        <v>147</v>
      </c>
      <c r="D89" s="12" t="s">
        <v>148</v>
      </c>
      <c r="E89" s="12" t="s">
        <v>308</v>
      </c>
      <c r="F89" s="12" t="s">
        <v>10</v>
      </c>
      <c r="G89" s="12" t="s">
        <v>11</v>
      </c>
      <c r="H89" s="15"/>
      <c r="I89" s="15" t="s">
        <v>14</v>
      </c>
      <c r="J89" s="15"/>
    </row>
    <row r="90" spans="1:10" ht="15">
      <c r="A90" s="12" t="str">
        <f t="shared" si="1"/>
        <v>2016-05-09</v>
      </c>
      <c r="B90" s="12" t="str">
        <f>"2000"</f>
        <v>2000</v>
      </c>
      <c r="C90" s="12" t="s">
        <v>31</v>
      </c>
      <c r="D90" s="12" t="s">
        <v>149</v>
      </c>
      <c r="E90" s="12" t="s">
        <v>150</v>
      </c>
      <c r="F90" s="12" t="s">
        <v>10</v>
      </c>
      <c r="G90" s="12" t="s">
        <v>11</v>
      </c>
      <c r="H90" s="15"/>
      <c r="I90" s="15" t="s">
        <v>14</v>
      </c>
      <c r="J90" s="15"/>
    </row>
    <row r="91" spans="1:10" ht="15">
      <c r="A91" s="12" t="str">
        <f t="shared" si="1"/>
        <v>2016-05-09</v>
      </c>
      <c r="B91" s="12" t="str">
        <f>"2030"</f>
        <v>2030</v>
      </c>
      <c r="C91" s="12" t="s">
        <v>35</v>
      </c>
      <c r="D91" s="12" t="s">
        <v>151</v>
      </c>
      <c r="E91" s="12" t="s">
        <v>59</v>
      </c>
      <c r="F91" s="12" t="s">
        <v>10</v>
      </c>
      <c r="G91" s="12" t="s">
        <v>11</v>
      </c>
      <c r="H91" s="15"/>
      <c r="I91" s="15" t="s">
        <v>12</v>
      </c>
      <c r="J91" s="15"/>
    </row>
    <row r="92" spans="1:10" ht="15">
      <c r="A92" s="12" t="str">
        <f t="shared" si="1"/>
        <v>2016-05-09</v>
      </c>
      <c r="B92" s="12" t="str">
        <f>"2125"</f>
        <v>2125</v>
      </c>
      <c r="C92" s="12" t="s">
        <v>17</v>
      </c>
      <c r="D92" s="12" t="s">
        <v>152</v>
      </c>
      <c r="E92" s="12" t="s">
        <v>18</v>
      </c>
      <c r="F92" s="12" t="s">
        <v>13</v>
      </c>
      <c r="G92" s="12" t="s">
        <v>11</v>
      </c>
      <c r="H92" s="15"/>
      <c r="I92" s="15" t="s">
        <v>14</v>
      </c>
      <c r="J92" s="15" t="s">
        <v>15</v>
      </c>
    </row>
    <row r="93" spans="1:10" ht="15">
      <c r="A93" s="12" t="str">
        <f t="shared" si="1"/>
        <v>2016-05-09</v>
      </c>
      <c r="B93" s="12" t="str">
        <f>"2130"</f>
        <v>2130</v>
      </c>
      <c r="C93" s="12" t="s">
        <v>153</v>
      </c>
      <c r="D93" s="12" t="s">
        <v>154</v>
      </c>
      <c r="E93" s="12" t="s">
        <v>155</v>
      </c>
      <c r="F93" s="12" t="s">
        <v>10</v>
      </c>
      <c r="G93" s="12" t="s">
        <v>11</v>
      </c>
      <c r="H93" s="15"/>
      <c r="I93" s="15" t="s">
        <v>14</v>
      </c>
      <c r="J93" s="15"/>
    </row>
    <row r="94" spans="1:10" ht="15">
      <c r="A94" s="12" t="str">
        <f t="shared" si="1"/>
        <v>2016-05-09</v>
      </c>
      <c r="B94" s="12" t="str">
        <f>"2225"</f>
        <v>2225</v>
      </c>
      <c r="C94" s="12" t="s">
        <v>23</v>
      </c>
      <c r="D94" s="12" t="s">
        <v>156</v>
      </c>
      <c r="E94" s="12" t="s">
        <v>24</v>
      </c>
      <c r="F94" s="12" t="s">
        <v>13</v>
      </c>
      <c r="G94" s="12" t="s">
        <v>11</v>
      </c>
      <c r="H94" s="15"/>
      <c r="I94" s="15" t="s">
        <v>14</v>
      </c>
      <c r="J94" s="15" t="s">
        <v>15</v>
      </c>
    </row>
    <row r="95" spans="1:10" ht="15">
      <c r="A95" s="12" t="str">
        <f t="shared" si="1"/>
        <v>2016-05-09</v>
      </c>
      <c r="B95" s="12" t="str">
        <f>"2230"</f>
        <v>2230</v>
      </c>
      <c r="C95" s="12" t="s">
        <v>52</v>
      </c>
      <c r="D95" s="12" t="s">
        <v>131</v>
      </c>
      <c r="E95" s="12" t="s">
        <v>132</v>
      </c>
      <c r="F95" s="12" t="s">
        <v>10</v>
      </c>
      <c r="G95" s="12" t="s">
        <v>11</v>
      </c>
      <c r="H95" s="15"/>
      <c r="I95" s="15" t="s">
        <v>14</v>
      </c>
      <c r="J95" s="15"/>
    </row>
    <row r="96" spans="1:10" ht="15">
      <c r="A96" s="12" t="str">
        <f t="shared" si="1"/>
        <v>2016-05-09</v>
      </c>
      <c r="B96" s="12" t="str">
        <f>"2325"</f>
        <v>2325</v>
      </c>
      <c r="C96" s="12" t="s">
        <v>57</v>
      </c>
      <c r="D96" s="12" t="s">
        <v>133</v>
      </c>
      <c r="E96" s="12" t="s">
        <v>58</v>
      </c>
      <c r="F96" s="12" t="s">
        <v>13</v>
      </c>
      <c r="G96" s="12" t="s">
        <v>11</v>
      </c>
      <c r="H96" s="15"/>
      <c r="I96" s="15" t="s">
        <v>14</v>
      </c>
      <c r="J96" s="15" t="s">
        <v>15</v>
      </c>
    </row>
    <row r="97" spans="1:10" ht="15">
      <c r="A97" s="12" t="str">
        <f t="shared" si="1"/>
        <v>2016-05-09</v>
      </c>
      <c r="B97" s="12" t="str">
        <f>"2330"</f>
        <v>2330</v>
      </c>
      <c r="C97" s="12" t="s">
        <v>35</v>
      </c>
      <c r="D97" s="12" t="s">
        <v>151</v>
      </c>
      <c r="E97" s="12" t="s">
        <v>59</v>
      </c>
      <c r="F97" s="12" t="s">
        <v>10</v>
      </c>
      <c r="G97" s="12" t="s">
        <v>11</v>
      </c>
      <c r="H97" s="15"/>
      <c r="I97" s="15" t="s">
        <v>12</v>
      </c>
      <c r="J97" s="15"/>
    </row>
    <row r="98" spans="1:10" ht="15">
      <c r="A98" s="12" t="str">
        <f t="shared" si="1"/>
        <v>2016-05-09</v>
      </c>
      <c r="B98" s="12" t="str">
        <f>"2425"</f>
        <v>2425</v>
      </c>
      <c r="C98" s="12" t="s">
        <v>17</v>
      </c>
      <c r="D98" s="12" t="s">
        <v>152</v>
      </c>
      <c r="E98" s="12" t="s">
        <v>18</v>
      </c>
      <c r="F98" s="12" t="s">
        <v>13</v>
      </c>
      <c r="G98" s="12" t="s">
        <v>11</v>
      </c>
      <c r="H98" s="15"/>
      <c r="I98" s="15" t="s">
        <v>14</v>
      </c>
      <c r="J98" s="15" t="s">
        <v>15</v>
      </c>
    </row>
    <row r="99" spans="1:10" ht="15">
      <c r="A99" s="12" t="str">
        <f t="shared" si="1"/>
        <v>2016-05-09</v>
      </c>
      <c r="B99" s="12" t="str">
        <f>"2430"</f>
        <v>2430</v>
      </c>
      <c r="C99" s="12" t="s">
        <v>147</v>
      </c>
      <c r="D99" s="12" t="s">
        <v>148</v>
      </c>
      <c r="E99" s="12" t="s">
        <v>308</v>
      </c>
      <c r="F99" s="12" t="s">
        <v>10</v>
      </c>
      <c r="G99" s="12" t="s">
        <v>11</v>
      </c>
      <c r="H99" s="15"/>
      <c r="I99" s="15" t="s">
        <v>14</v>
      </c>
      <c r="J99" s="15"/>
    </row>
    <row r="100" spans="1:10" ht="15">
      <c r="A100" s="12" t="str">
        <f t="shared" si="1"/>
        <v>2016-05-09</v>
      </c>
      <c r="B100" s="12" t="str">
        <f>"2500"</f>
        <v>2500</v>
      </c>
      <c r="C100" s="12" t="s">
        <v>31</v>
      </c>
      <c r="D100" s="12" t="s">
        <v>149</v>
      </c>
      <c r="E100" s="12" t="s">
        <v>150</v>
      </c>
      <c r="F100" s="12" t="s">
        <v>10</v>
      </c>
      <c r="G100" s="12" t="s">
        <v>11</v>
      </c>
      <c r="H100" s="15"/>
      <c r="I100" s="15" t="s">
        <v>14</v>
      </c>
      <c r="J100" s="15"/>
    </row>
    <row r="101" spans="1:10" ht="15">
      <c r="A101" s="12" t="str">
        <f t="shared" si="1"/>
        <v>2016-05-09</v>
      </c>
      <c r="B101" s="12" t="str">
        <f>"2530"</f>
        <v>2530</v>
      </c>
      <c r="C101" s="12" t="s">
        <v>139</v>
      </c>
      <c r="D101" s="12" t="s">
        <v>140</v>
      </c>
      <c r="E101" s="12" t="s">
        <v>141</v>
      </c>
      <c r="F101" s="12" t="s">
        <v>10</v>
      </c>
      <c r="G101" s="12" t="s">
        <v>11</v>
      </c>
      <c r="H101" s="15"/>
      <c r="I101" s="15" t="s">
        <v>14</v>
      </c>
      <c r="J101" s="15"/>
    </row>
    <row r="102" spans="1:10" ht="15">
      <c r="A102" s="12" t="str">
        <f t="shared" si="1"/>
        <v>2016-05-09</v>
      </c>
      <c r="B102" s="12" t="str">
        <f>"2555"</f>
        <v>2555</v>
      </c>
      <c r="C102" s="12" t="s">
        <v>43</v>
      </c>
      <c r="D102" s="12" t="s">
        <v>142</v>
      </c>
      <c r="E102" s="12" t="s">
        <v>36</v>
      </c>
      <c r="F102" s="12" t="s">
        <v>13</v>
      </c>
      <c r="G102" s="12" t="s">
        <v>11</v>
      </c>
      <c r="H102" s="15"/>
      <c r="I102" s="15" t="s">
        <v>14</v>
      </c>
      <c r="J102" s="15"/>
    </row>
    <row r="103" spans="1:10" ht="15">
      <c r="A103" s="12" t="str">
        <f t="shared" si="1"/>
        <v>2016-05-09</v>
      </c>
      <c r="B103" s="12" t="str">
        <f>"2600"</f>
        <v>2600</v>
      </c>
      <c r="C103" s="12" t="s">
        <v>134</v>
      </c>
      <c r="D103" s="12" t="s">
        <v>135</v>
      </c>
      <c r="E103" s="12" t="s">
        <v>136</v>
      </c>
      <c r="F103" s="12" t="s">
        <v>13</v>
      </c>
      <c r="G103" s="12" t="s">
        <v>11</v>
      </c>
      <c r="H103" s="15"/>
      <c r="I103" s="15" t="s">
        <v>14</v>
      </c>
      <c r="J103" s="15"/>
    </row>
    <row r="104" spans="1:10" ht="15">
      <c r="A104" s="12" t="str">
        <f t="shared" si="1"/>
        <v>2016-05-09</v>
      </c>
      <c r="B104" s="12" t="str">
        <f>"2625"</f>
        <v>2625</v>
      </c>
      <c r="C104" s="12" t="s">
        <v>27</v>
      </c>
      <c r="D104" s="12" t="s">
        <v>137</v>
      </c>
      <c r="E104" s="12" t="s">
        <v>138</v>
      </c>
      <c r="F104" s="12" t="s">
        <v>26</v>
      </c>
      <c r="G104" s="12" t="s">
        <v>11</v>
      </c>
      <c r="H104" s="15"/>
      <c r="I104" s="15" t="s">
        <v>14</v>
      </c>
      <c r="J104" s="15"/>
    </row>
    <row r="105" spans="1:10" ht="15">
      <c r="A105" s="12" t="str">
        <f t="shared" si="1"/>
        <v>2016-05-09</v>
      </c>
      <c r="B105" s="12" t="str">
        <f>"2630"</f>
        <v>2630</v>
      </c>
      <c r="C105" s="12" t="s">
        <v>42</v>
      </c>
      <c r="D105" s="12" t="s">
        <v>127</v>
      </c>
      <c r="E105" s="12" t="s">
        <v>128</v>
      </c>
      <c r="F105" s="12" t="s">
        <v>10</v>
      </c>
      <c r="G105" s="12" t="s">
        <v>11</v>
      </c>
      <c r="H105" s="15"/>
      <c r="I105" s="15" t="s">
        <v>14</v>
      </c>
      <c r="J105" s="15"/>
    </row>
    <row r="106" spans="1:10" ht="15">
      <c r="A106" s="12" t="str">
        <f t="shared" si="1"/>
        <v>2016-05-09</v>
      </c>
      <c r="B106" s="12" t="str">
        <f>"2655"</f>
        <v>2655</v>
      </c>
      <c r="C106" s="12" t="s">
        <v>19</v>
      </c>
      <c r="D106" s="12" t="s">
        <v>129</v>
      </c>
      <c r="E106" s="12" t="s">
        <v>130</v>
      </c>
      <c r="F106" s="12" t="s">
        <v>10</v>
      </c>
      <c r="G106" s="12" t="s">
        <v>11</v>
      </c>
      <c r="H106" s="15"/>
      <c r="I106" s="15" t="s">
        <v>14</v>
      </c>
      <c r="J106" s="15"/>
    </row>
    <row r="107" spans="1:10" ht="15">
      <c r="A107" s="12" t="str">
        <f t="shared" si="1"/>
        <v>2016-05-09</v>
      </c>
      <c r="B107" s="12" t="str">
        <f>"2700"</f>
        <v>2700</v>
      </c>
      <c r="C107" s="12" t="s">
        <v>153</v>
      </c>
      <c r="D107" s="12" t="s">
        <v>154</v>
      </c>
      <c r="E107" s="12" t="s">
        <v>155</v>
      </c>
      <c r="F107" s="12" t="s">
        <v>10</v>
      </c>
      <c r="G107" s="12" t="s">
        <v>11</v>
      </c>
      <c r="H107" s="15"/>
      <c r="I107" s="15" t="s">
        <v>14</v>
      </c>
      <c r="J107" s="15"/>
    </row>
    <row r="108" spans="1:10" ht="15">
      <c r="A108" s="12" t="str">
        <f t="shared" si="1"/>
        <v>2016-05-09</v>
      </c>
      <c r="B108" s="12" t="str">
        <f>"2755"</f>
        <v>2755</v>
      </c>
      <c r="C108" s="12" t="s">
        <v>23</v>
      </c>
      <c r="D108" s="12" t="s">
        <v>156</v>
      </c>
      <c r="E108" s="12" t="s">
        <v>24</v>
      </c>
      <c r="F108" s="12" t="s">
        <v>13</v>
      </c>
      <c r="G108" s="12" t="s">
        <v>11</v>
      </c>
      <c r="H108" s="15"/>
      <c r="I108" s="15" t="s">
        <v>14</v>
      </c>
      <c r="J108" s="15" t="s">
        <v>15</v>
      </c>
    </row>
    <row r="109" spans="1:10" ht="15">
      <c r="A109" s="12" t="str">
        <f t="shared" si="1"/>
        <v>2016-05-09</v>
      </c>
      <c r="B109" s="12" t="str">
        <f>"2800"</f>
        <v>2800</v>
      </c>
      <c r="C109" s="12" t="s">
        <v>52</v>
      </c>
      <c r="D109" s="12" t="s">
        <v>131</v>
      </c>
      <c r="E109" s="12" t="s">
        <v>132</v>
      </c>
      <c r="F109" s="12" t="s">
        <v>10</v>
      </c>
      <c r="G109" s="12" t="s">
        <v>11</v>
      </c>
      <c r="H109" s="15"/>
      <c r="I109" s="15" t="s">
        <v>14</v>
      </c>
      <c r="J109" s="15"/>
    </row>
    <row r="110" spans="1:10" ht="15">
      <c r="A110" s="12" t="str">
        <f t="shared" si="1"/>
        <v>2016-05-09</v>
      </c>
      <c r="B110" s="12" t="str">
        <f>"2855"</f>
        <v>2855</v>
      </c>
      <c r="C110" s="12" t="s">
        <v>57</v>
      </c>
      <c r="D110" s="12" t="s">
        <v>133</v>
      </c>
      <c r="E110" s="12" t="s">
        <v>58</v>
      </c>
      <c r="F110" s="12" t="s">
        <v>13</v>
      </c>
      <c r="G110" s="12" t="s">
        <v>11</v>
      </c>
      <c r="H110" s="15"/>
      <c r="I110" s="15" t="s">
        <v>14</v>
      </c>
      <c r="J110" s="15" t="s">
        <v>15</v>
      </c>
    </row>
    <row r="111" spans="1:10" ht="15">
      <c r="A111" s="12" t="str">
        <f aca="true" t="shared" si="2" ref="A111:A170">"2016-05-10"</f>
        <v>2016-05-10</v>
      </c>
      <c r="B111" s="12" t="str">
        <f>"0500"</f>
        <v>0500</v>
      </c>
      <c r="C111" s="12" t="s">
        <v>64</v>
      </c>
      <c r="D111" s="12" t="s">
        <v>125</v>
      </c>
      <c r="E111" s="12" t="s">
        <v>126</v>
      </c>
      <c r="F111" s="12" t="s">
        <v>10</v>
      </c>
      <c r="G111" s="12" t="s">
        <v>11</v>
      </c>
      <c r="H111" s="15"/>
      <c r="I111" s="15" t="s">
        <v>14</v>
      </c>
      <c r="J111" s="15"/>
    </row>
    <row r="112" spans="1:10" ht="15">
      <c r="A112" s="12" t="str">
        <f t="shared" si="2"/>
        <v>2016-05-10</v>
      </c>
      <c r="B112" s="12" t="str">
        <f>"0530"</f>
        <v>0530</v>
      </c>
      <c r="C112" s="12" t="s">
        <v>39</v>
      </c>
      <c r="D112" s="12" t="s">
        <v>143</v>
      </c>
      <c r="E112" s="12" t="s">
        <v>144</v>
      </c>
      <c r="F112" s="12" t="s">
        <v>13</v>
      </c>
      <c r="G112" s="12" t="s">
        <v>11</v>
      </c>
      <c r="H112" s="15"/>
      <c r="I112" s="15" t="s">
        <v>14</v>
      </c>
      <c r="J112" s="15" t="s">
        <v>15</v>
      </c>
    </row>
    <row r="113" spans="1:10" ht="15">
      <c r="A113" s="12" t="str">
        <f t="shared" si="2"/>
        <v>2016-05-10</v>
      </c>
      <c r="B113" s="12" t="str">
        <f>"0600"</f>
        <v>0600</v>
      </c>
      <c r="C113" s="12" t="s">
        <v>31</v>
      </c>
      <c r="D113" s="12" t="s">
        <v>149</v>
      </c>
      <c r="E113" s="12" t="s">
        <v>150</v>
      </c>
      <c r="F113" s="12" t="s">
        <v>10</v>
      </c>
      <c r="G113" s="12" t="s">
        <v>11</v>
      </c>
      <c r="H113" s="15"/>
      <c r="I113" s="15" t="s">
        <v>14</v>
      </c>
      <c r="J113" s="15"/>
    </row>
    <row r="114" spans="1:10" ht="15">
      <c r="A114" s="12" t="str">
        <f t="shared" si="2"/>
        <v>2016-05-10</v>
      </c>
      <c r="B114" s="12" t="str">
        <f>"0630"</f>
        <v>0630</v>
      </c>
      <c r="C114" s="12" t="s">
        <v>51</v>
      </c>
      <c r="D114" s="12" t="s">
        <v>100</v>
      </c>
      <c r="E114" s="12" t="s">
        <v>101</v>
      </c>
      <c r="F114" s="12" t="s">
        <v>10</v>
      </c>
      <c r="G114" s="12" t="s">
        <v>11</v>
      </c>
      <c r="H114" s="15"/>
      <c r="I114" s="15" t="s">
        <v>12</v>
      </c>
      <c r="J114" s="15"/>
    </row>
    <row r="115" spans="1:10" ht="15">
      <c r="A115" s="12" t="str">
        <f t="shared" si="2"/>
        <v>2016-05-10</v>
      </c>
      <c r="B115" s="12" t="str">
        <f>"0700"</f>
        <v>0700</v>
      </c>
      <c r="C115" s="12" t="s">
        <v>52</v>
      </c>
      <c r="D115" s="12" t="s">
        <v>131</v>
      </c>
      <c r="E115" s="12" t="s">
        <v>132</v>
      </c>
      <c r="F115" s="12" t="s">
        <v>10</v>
      </c>
      <c r="G115" s="12" t="s">
        <v>11</v>
      </c>
      <c r="H115" s="15"/>
      <c r="I115" s="15" t="s">
        <v>14</v>
      </c>
      <c r="J115" s="15"/>
    </row>
    <row r="116" spans="1:10" ht="15">
      <c r="A116" s="12" t="str">
        <f t="shared" si="2"/>
        <v>2016-05-10</v>
      </c>
      <c r="B116" s="12" t="str">
        <f>"0755"</f>
        <v>0755</v>
      </c>
      <c r="C116" s="12" t="s">
        <v>57</v>
      </c>
      <c r="D116" s="12" t="s">
        <v>133</v>
      </c>
      <c r="E116" s="12" t="s">
        <v>58</v>
      </c>
      <c r="F116" s="12" t="s">
        <v>13</v>
      </c>
      <c r="G116" s="12" t="s">
        <v>11</v>
      </c>
      <c r="H116" s="15"/>
      <c r="I116" s="15" t="s">
        <v>14</v>
      </c>
      <c r="J116" s="15" t="s">
        <v>15</v>
      </c>
    </row>
    <row r="117" spans="1:10" ht="15">
      <c r="A117" s="12" t="str">
        <f t="shared" si="2"/>
        <v>2016-05-10</v>
      </c>
      <c r="B117" s="12" t="str">
        <f>"0800"</f>
        <v>0800</v>
      </c>
      <c r="C117" s="12" t="s">
        <v>134</v>
      </c>
      <c r="D117" s="12" t="s">
        <v>135</v>
      </c>
      <c r="E117" s="12" t="s">
        <v>136</v>
      </c>
      <c r="F117" s="12" t="s">
        <v>13</v>
      </c>
      <c r="G117" s="12" t="s">
        <v>11</v>
      </c>
      <c r="H117" s="15"/>
      <c r="I117" s="15" t="s">
        <v>14</v>
      </c>
      <c r="J117" s="15"/>
    </row>
    <row r="118" spans="1:10" ht="15">
      <c r="A118" s="12" t="str">
        <f t="shared" si="2"/>
        <v>2016-05-10</v>
      </c>
      <c r="B118" s="12" t="str">
        <f>"0825"</f>
        <v>0825</v>
      </c>
      <c r="C118" s="12" t="s">
        <v>27</v>
      </c>
      <c r="D118" s="12" t="s">
        <v>137</v>
      </c>
      <c r="E118" s="12" t="s">
        <v>138</v>
      </c>
      <c r="F118" s="12" t="s">
        <v>26</v>
      </c>
      <c r="G118" s="12" t="s">
        <v>11</v>
      </c>
      <c r="H118" s="15"/>
      <c r="I118" s="15" t="s">
        <v>14</v>
      </c>
      <c r="J118" s="15"/>
    </row>
    <row r="119" spans="1:10" ht="15">
      <c r="A119" s="12" t="str">
        <f t="shared" si="2"/>
        <v>2016-05-10</v>
      </c>
      <c r="B119" s="12" t="str">
        <f>"0830"</f>
        <v>0830</v>
      </c>
      <c r="C119" s="12" t="s">
        <v>139</v>
      </c>
      <c r="D119" s="12" t="s">
        <v>140</v>
      </c>
      <c r="E119" s="12" t="s">
        <v>141</v>
      </c>
      <c r="F119" s="12" t="s">
        <v>10</v>
      </c>
      <c r="G119" s="12" t="s">
        <v>11</v>
      </c>
      <c r="H119" s="15"/>
      <c r="I119" s="15" t="s">
        <v>14</v>
      </c>
      <c r="J119" s="15"/>
    </row>
    <row r="120" spans="1:10" ht="15">
      <c r="A120" s="12" t="str">
        <f t="shared" si="2"/>
        <v>2016-05-10</v>
      </c>
      <c r="B120" s="12" t="str">
        <f>"0855"</f>
        <v>0855</v>
      </c>
      <c r="C120" s="12" t="s">
        <v>43</v>
      </c>
      <c r="D120" s="12" t="s">
        <v>142</v>
      </c>
      <c r="E120" s="12" t="s">
        <v>36</v>
      </c>
      <c r="F120" s="12" t="s">
        <v>13</v>
      </c>
      <c r="G120" s="12" t="s">
        <v>11</v>
      </c>
      <c r="H120" s="15"/>
      <c r="I120" s="15" t="s">
        <v>14</v>
      </c>
      <c r="J120" s="15"/>
    </row>
    <row r="121" spans="1:10" ht="15">
      <c r="A121" s="12" t="str">
        <f t="shared" si="2"/>
        <v>2016-05-10</v>
      </c>
      <c r="B121" s="12" t="str">
        <f>"0900"</f>
        <v>0900</v>
      </c>
      <c r="C121" s="12" t="s">
        <v>35</v>
      </c>
      <c r="D121" s="12" t="s">
        <v>151</v>
      </c>
      <c r="E121" s="12" t="s">
        <v>59</v>
      </c>
      <c r="F121" s="12" t="s">
        <v>10</v>
      </c>
      <c r="G121" s="12" t="s">
        <v>11</v>
      </c>
      <c r="H121" s="15"/>
      <c r="I121" s="15" t="s">
        <v>12</v>
      </c>
      <c r="J121" s="15"/>
    </row>
    <row r="122" spans="1:10" ht="15">
      <c r="A122" s="12" t="str">
        <f t="shared" si="2"/>
        <v>2016-05-10</v>
      </c>
      <c r="B122" s="12" t="str">
        <f>"0955"</f>
        <v>0955</v>
      </c>
      <c r="C122" s="12" t="s">
        <v>17</v>
      </c>
      <c r="D122" s="12" t="s">
        <v>152</v>
      </c>
      <c r="E122" s="12" t="s">
        <v>18</v>
      </c>
      <c r="F122" s="12" t="s">
        <v>13</v>
      </c>
      <c r="G122" s="12" t="s">
        <v>11</v>
      </c>
      <c r="H122" s="15"/>
      <c r="I122" s="15" t="s">
        <v>14</v>
      </c>
      <c r="J122" s="15" t="s">
        <v>15</v>
      </c>
    </row>
    <row r="123" spans="1:10" ht="15">
      <c r="A123" s="12" t="str">
        <f t="shared" si="2"/>
        <v>2016-05-10</v>
      </c>
      <c r="B123" s="12" t="str">
        <f>"1000"</f>
        <v>1000</v>
      </c>
      <c r="C123" s="12" t="s">
        <v>64</v>
      </c>
      <c r="D123" s="12" t="s">
        <v>125</v>
      </c>
      <c r="E123" s="12" t="s">
        <v>126</v>
      </c>
      <c r="F123" s="12" t="s">
        <v>10</v>
      </c>
      <c r="G123" s="12" t="s">
        <v>11</v>
      </c>
      <c r="H123" s="15"/>
      <c r="I123" s="15" t="s">
        <v>14</v>
      </c>
      <c r="J123" s="15"/>
    </row>
    <row r="124" spans="1:10" ht="15">
      <c r="A124" s="12" t="str">
        <f t="shared" si="2"/>
        <v>2016-05-10</v>
      </c>
      <c r="B124" s="12" t="str">
        <f>"1030"</f>
        <v>1030</v>
      </c>
      <c r="C124" s="12" t="s">
        <v>42</v>
      </c>
      <c r="D124" s="12" t="s">
        <v>127</v>
      </c>
      <c r="E124" s="12" t="s">
        <v>128</v>
      </c>
      <c r="F124" s="12" t="s">
        <v>10</v>
      </c>
      <c r="G124" s="12" t="s">
        <v>11</v>
      </c>
      <c r="H124" s="15"/>
      <c r="I124" s="15" t="s">
        <v>14</v>
      </c>
      <c r="J124" s="15"/>
    </row>
    <row r="125" spans="1:10" ht="15">
      <c r="A125" s="12" t="str">
        <f t="shared" si="2"/>
        <v>2016-05-10</v>
      </c>
      <c r="B125" s="12" t="str">
        <f>"1055"</f>
        <v>1055</v>
      </c>
      <c r="C125" s="12" t="s">
        <v>19</v>
      </c>
      <c r="D125" s="12" t="s">
        <v>129</v>
      </c>
      <c r="E125" s="12" t="s">
        <v>130</v>
      </c>
      <c r="F125" s="12" t="s">
        <v>10</v>
      </c>
      <c r="G125" s="12" t="s">
        <v>11</v>
      </c>
      <c r="H125" s="15"/>
      <c r="I125" s="15" t="s">
        <v>14</v>
      </c>
      <c r="J125" s="15"/>
    </row>
    <row r="126" spans="1:10" ht="15">
      <c r="A126" s="12" t="str">
        <f t="shared" si="2"/>
        <v>2016-05-10</v>
      </c>
      <c r="B126" s="12" t="str">
        <f>"1100"</f>
        <v>1100</v>
      </c>
      <c r="C126" s="12" t="s">
        <v>153</v>
      </c>
      <c r="D126" s="12" t="s">
        <v>154</v>
      </c>
      <c r="E126" s="12" t="s">
        <v>155</v>
      </c>
      <c r="F126" s="12" t="s">
        <v>10</v>
      </c>
      <c r="G126" s="12" t="s">
        <v>11</v>
      </c>
      <c r="H126" s="15"/>
      <c r="I126" s="15" t="s">
        <v>14</v>
      </c>
      <c r="J126" s="15"/>
    </row>
    <row r="127" spans="1:10" ht="15">
      <c r="A127" s="12" t="str">
        <f t="shared" si="2"/>
        <v>2016-05-10</v>
      </c>
      <c r="B127" s="12" t="str">
        <f>"1155"</f>
        <v>1155</v>
      </c>
      <c r="C127" s="12" t="s">
        <v>23</v>
      </c>
      <c r="D127" s="12" t="s">
        <v>156</v>
      </c>
      <c r="E127" s="12" t="s">
        <v>24</v>
      </c>
      <c r="F127" s="12" t="s">
        <v>13</v>
      </c>
      <c r="G127" s="12" t="s">
        <v>11</v>
      </c>
      <c r="H127" s="15"/>
      <c r="I127" s="15" t="s">
        <v>14</v>
      </c>
      <c r="J127" s="15" t="s">
        <v>15</v>
      </c>
    </row>
    <row r="128" spans="1:10" ht="15">
      <c r="A128" s="12" t="str">
        <f t="shared" si="2"/>
        <v>2016-05-10</v>
      </c>
      <c r="B128" s="12" t="str">
        <f>"1200"</f>
        <v>1200</v>
      </c>
      <c r="C128" s="12" t="s">
        <v>51</v>
      </c>
      <c r="D128" s="12" t="s">
        <v>100</v>
      </c>
      <c r="E128" s="12" t="s">
        <v>101</v>
      </c>
      <c r="F128" s="12" t="s">
        <v>10</v>
      </c>
      <c r="G128" s="12" t="s">
        <v>11</v>
      </c>
      <c r="H128" s="15"/>
      <c r="I128" s="15" t="s">
        <v>12</v>
      </c>
      <c r="J128" s="15"/>
    </row>
    <row r="129" spans="1:10" ht="15">
      <c r="A129" s="12" t="str">
        <f t="shared" si="2"/>
        <v>2016-05-10</v>
      </c>
      <c r="B129" s="12" t="str">
        <f>"1230"</f>
        <v>1230</v>
      </c>
      <c r="C129" s="12" t="s">
        <v>139</v>
      </c>
      <c r="D129" s="12" t="s">
        <v>140</v>
      </c>
      <c r="E129" s="12" t="s">
        <v>141</v>
      </c>
      <c r="F129" s="12" t="s">
        <v>10</v>
      </c>
      <c r="G129" s="12" t="s">
        <v>11</v>
      </c>
      <c r="H129" s="15"/>
      <c r="I129" s="15" t="s">
        <v>14</v>
      </c>
      <c r="J129" s="15"/>
    </row>
    <row r="130" spans="1:10" ht="15">
      <c r="A130" s="12" t="str">
        <f t="shared" si="2"/>
        <v>2016-05-10</v>
      </c>
      <c r="B130" s="12" t="str">
        <f>"1255"</f>
        <v>1255</v>
      </c>
      <c r="C130" s="12" t="s">
        <v>43</v>
      </c>
      <c r="D130" s="12" t="s">
        <v>142</v>
      </c>
      <c r="E130" s="12" t="s">
        <v>36</v>
      </c>
      <c r="F130" s="12" t="s">
        <v>13</v>
      </c>
      <c r="G130" s="12" t="s">
        <v>11</v>
      </c>
      <c r="H130" s="15"/>
      <c r="I130" s="15" t="s">
        <v>14</v>
      </c>
      <c r="J130" s="15"/>
    </row>
    <row r="131" spans="1:10" ht="15">
      <c r="A131" s="12" t="str">
        <f t="shared" si="2"/>
        <v>2016-05-10</v>
      </c>
      <c r="B131" s="12" t="str">
        <f>"1300"</f>
        <v>1300</v>
      </c>
      <c r="C131" s="12" t="s">
        <v>147</v>
      </c>
      <c r="D131" s="12" t="s">
        <v>148</v>
      </c>
      <c r="E131" s="12" t="s">
        <v>308</v>
      </c>
      <c r="F131" s="12" t="s">
        <v>10</v>
      </c>
      <c r="G131" s="12" t="s">
        <v>11</v>
      </c>
      <c r="H131" s="15"/>
      <c r="I131" s="15" t="s">
        <v>14</v>
      </c>
      <c r="J131" s="15"/>
    </row>
    <row r="132" spans="1:10" ht="15">
      <c r="A132" s="12" t="str">
        <f t="shared" si="2"/>
        <v>2016-05-10</v>
      </c>
      <c r="B132" s="12" t="str">
        <f>"1330"</f>
        <v>1330</v>
      </c>
      <c r="C132" s="12" t="s">
        <v>31</v>
      </c>
      <c r="D132" s="12" t="s">
        <v>149</v>
      </c>
      <c r="E132" s="12" t="s">
        <v>150</v>
      </c>
      <c r="F132" s="12" t="s">
        <v>10</v>
      </c>
      <c r="G132" s="12" t="s">
        <v>11</v>
      </c>
      <c r="H132" s="15"/>
      <c r="I132" s="15" t="s">
        <v>14</v>
      </c>
      <c r="J132" s="15"/>
    </row>
    <row r="133" spans="1:10" ht="15">
      <c r="A133" s="12" t="str">
        <f t="shared" si="2"/>
        <v>2016-05-10</v>
      </c>
      <c r="B133" s="12" t="str">
        <f>"1400"</f>
        <v>1400</v>
      </c>
      <c r="C133" s="12" t="s">
        <v>35</v>
      </c>
      <c r="D133" s="12" t="s">
        <v>151</v>
      </c>
      <c r="E133" s="12" t="s">
        <v>59</v>
      </c>
      <c r="F133" s="12" t="s">
        <v>10</v>
      </c>
      <c r="G133" s="12" t="s">
        <v>11</v>
      </c>
      <c r="H133" s="15"/>
      <c r="I133" s="15" t="s">
        <v>12</v>
      </c>
      <c r="J133" s="15"/>
    </row>
    <row r="134" spans="1:10" ht="15">
      <c r="A134" s="12" t="str">
        <f t="shared" si="2"/>
        <v>2016-05-10</v>
      </c>
      <c r="B134" s="12" t="str">
        <f>"1455"</f>
        <v>1455</v>
      </c>
      <c r="C134" s="12" t="s">
        <v>17</v>
      </c>
      <c r="D134" s="12" t="s">
        <v>152</v>
      </c>
      <c r="E134" s="12" t="s">
        <v>18</v>
      </c>
      <c r="F134" s="12" t="s">
        <v>13</v>
      </c>
      <c r="G134" s="12" t="s">
        <v>11</v>
      </c>
      <c r="H134" s="15"/>
      <c r="I134" s="15" t="s">
        <v>14</v>
      </c>
      <c r="J134" s="15" t="s">
        <v>15</v>
      </c>
    </row>
    <row r="135" spans="1:10" ht="15">
      <c r="A135" s="12" t="str">
        <f t="shared" si="2"/>
        <v>2016-05-10</v>
      </c>
      <c r="B135" s="12" t="str">
        <f>"1500"</f>
        <v>1500</v>
      </c>
      <c r="C135" s="12" t="s">
        <v>64</v>
      </c>
      <c r="D135" s="12" t="s">
        <v>157</v>
      </c>
      <c r="E135" s="12" t="s">
        <v>158</v>
      </c>
      <c r="F135" s="12" t="s">
        <v>10</v>
      </c>
      <c r="G135" s="12" t="s">
        <v>11</v>
      </c>
      <c r="H135" s="15"/>
      <c r="I135" s="15" t="s">
        <v>14</v>
      </c>
      <c r="J135" s="15"/>
    </row>
    <row r="136" spans="1:10" ht="15">
      <c r="A136" s="12" t="str">
        <f t="shared" si="2"/>
        <v>2016-05-10</v>
      </c>
      <c r="B136" s="12" t="str">
        <f>"1530"</f>
        <v>1530</v>
      </c>
      <c r="C136" s="12" t="s">
        <v>42</v>
      </c>
      <c r="D136" s="12" t="s">
        <v>159</v>
      </c>
      <c r="E136" s="12" t="s">
        <v>160</v>
      </c>
      <c r="F136" s="12" t="s">
        <v>10</v>
      </c>
      <c r="G136" s="12" t="s">
        <v>11</v>
      </c>
      <c r="H136" s="15"/>
      <c r="I136" s="15" t="s">
        <v>14</v>
      </c>
      <c r="J136" s="15"/>
    </row>
    <row r="137" spans="1:10" ht="15">
      <c r="A137" s="12" t="str">
        <f t="shared" si="2"/>
        <v>2016-05-10</v>
      </c>
      <c r="B137" s="12" t="str">
        <f>"1555"</f>
        <v>1555</v>
      </c>
      <c r="C137" s="12" t="s">
        <v>19</v>
      </c>
      <c r="D137" s="12" t="s">
        <v>161</v>
      </c>
      <c r="E137" s="12" t="s">
        <v>162</v>
      </c>
      <c r="F137" s="12" t="s">
        <v>10</v>
      </c>
      <c r="G137" s="12" t="s">
        <v>11</v>
      </c>
      <c r="H137" s="15"/>
      <c r="I137" s="15" t="s">
        <v>14</v>
      </c>
      <c r="J137" s="15"/>
    </row>
    <row r="138" spans="1:10" ht="15">
      <c r="A138" s="12" t="str">
        <f t="shared" si="2"/>
        <v>2016-05-10</v>
      </c>
      <c r="B138" s="12" t="str">
        <f>"1600"</f>
        <v>1600</v>
      </c>
      <c r="C138" s="12" t="s">
        <v>51</v>
      </c>
      <c r="D138" s="12" t="s">
        <v>163</v>
      </c>
      <c r="E138" s="12" t="s">
        <v>164</v>
      </c>
      <c r="F138" s="12" t="s">
        <v>10</v>
      </c>
      <c r="G138" s="12" t="s">
        <v>11</v>
      </c>
      <c r="H138" s="15"/>
      <c r="I138" s="15" t="s">
        <v>12</v>
      </c>
      <c r="J138" s="15"/>
    </row>
    <row r="139" spans="1:10" ht="15">
      <c r="A139" s="12" t="str">
        <f t="shared" si="2"/>
        <v>2016-05-10</v>
      </c>
      <c r="B139" s="12" t="str">
        <f>"1630"</f>
        <v>1630</v>
      </c>
      <c r="C139" s="12" t="s">
        <v>52</v>
      </c>
      <c r="D139" s="12" t="s">
        <v>165</v>
      </c>
      <c r="E139" s="12" t="s">
        <v>166</v>
      </c>
      <c r="F139" s="12" t="s">
        <v>10</v>
      </c>
      <c r="G139" s="12" t="s">
        <v>11</v>
      </c>
      <c r="H139" s="15" t="s">
        <v>15</v>
      </c>
      <c r="I139" s="15" t="s">
        <v>14</v>
      </c>
      <c r="J139" s="15"/>
    </row>
    <row r="140" spans="1:10" ht="15">
      <c r="A140" s="12" t="str">
        <f t="shared" si="2"/>
        <v>2016-05-10</v>
      </c>
      <c r="B140" s="12" t="str">
        <f>"1725"</f>
        <v>1725</v>
      </c>
      <c r="C140" s="12" t="s">
        <v>57</v>
      </c>
      <c r="D140" s="12" t="s">
        <v>167</v>
      </c>
      <c r="E140" s="12" t="s">
        <v>58</v>
      </c>
      <c r="F140" s="12" t="s">
        <v>13</v>
      </c>
      <c r="G140" s="12" t="s">
        <v>11</v>
      </c>
      <c r="H140" s="15"/>
      <c r="I140" s="15" t="s">
        <v>14</v>
      </c>
      <c r="J140" s="15" t="s">
        <v>15</v>
      </c>
    </row>
    <row r="141" spans="1:10" ht="15">
      <c r="A141" s="12" t="str">
        <f t="shared" si="2"/>
        <v>2016-05-10</v>
      </c>
      <c r="B141" s="12" t="str">
        <f>"1730"</f>
        <v>1730</v>
      </c>
      <c r="C141" s="12" t="s">
        <v>134</v>
      </c>
      <c r="D141" s="12" t="s">
        <v>168</v>
      </c>
      <c r="E141" s="12" t="s">
        <v>169</v>
      </c>
      <c r="F141" s="12" t="s">
        <v>13</v>
      </c>
      <c r="G141" s="12" t="s">
        <v>11</v>
      </c>
      <c r="H141" s="15"/>
      <c r="I141" s="15" t="s">
        <v>14</v>
      </c>
      <c r="J141" s="15"/>
    </row>
    <row r="142" spans="1:10" ht="15">
      <c r="A142" s="12" t="str">
        <f t="shared" si="2"/>
        <v>2016-05-10</v>
      </c>
      <c r="B142" s="12" t="str">
        <f>"1755"</f>
        <v>1755</v>
      </c>
      <c r="C142" s="12" t="s">
        <v>27</v>
      </c>
      <c r="D142" s="12" t="s">
        <v>170</v>
      </c>
      <c r="E142" s="12" t="s">
        <v>171</v>
      </c>
      <c r="F142" s="12" t="s">
        <v>26</v>
      </c>
      <c r="G142" s="12" t="s">
        <v>11</v>
      </c>
      <c r="H142" s="15"/>
      <c r="I142" s="15" t="s">
        <v>14</v>
      </c>
      <c r="J142" s="15"/>
    </row>
    <row r="143" spans="1:10" ht="15">
      <c r="A143" s="12" t="str">
        <f t="shared" si="2"/>
        <v>2016-05-10</v>
      </c>
      <c r="B143" s="12" t="str">
        <f>"1800"</f>
        <v>1800</v>
      </c>
      <c r="C143" s="12" t="s">
        <v>139</v>
      </c>
      <c r="D143" s="12" t="s">
        <v>172</v>
      </c>
      <c r="E143" s="12" t="s">
        <v>173</v>
      </c>
      <c r="F143" s="12" t="s">
        <v>10</v>
      </c>
      <c r="G143" s="12" t="s">
        <v>11</v>
      </c>
      <c r="H143" s="15"/>
      <c r="I143" s="15" t="s">
        <v>14</v>
      </c>
      <c r="J143" s="15"/>
    </row>
    <row r="144" spans="1:10" ht="15">
      <c r="A144" s="12" t="str">
        <f t="shared" si="2"/>
        <v>2016-05-10</v>
      </c>
      <c r="B144" s="12" t="str">
        <f>"1825"</f>
        <v>1825</v>
      </c>
      <c r="C144" s="12" t="s">
        <v>30</v>
      </c>
      <c r="D144" s="12" t="s">
        <v>174</v>
      </c>
      <c r="E144" s="12" t="s">
        <v>175</v>
      </c>
      <c r="F144" s="12" t="s">
        <v>13</v>
      </c>
      <c r="G144" s="12" t="s">
        <v>11</v>
      </c>
      <c r="H144" s="15"/>
      <c r="I144" s="15" t="s">
        <v>14</v>
      </c>
      <c r="J144" s="15" t="s">
        <v>15</v>
      </c>
    </row>
    <row r="145" spans="1:10" ht="15">
      <c r="A145" s="12" t="str">
        <f t="shared" si="2"/>
        <v>2016-05-10</v>
      </c>
      <c r="B145" s="12" t="str">
        <f>"1830"</f>
        <v>1830</v>
      </c>
      <c r="C145" s="12" t="s">
        <v>39</v>
      </c>
      <c r="D145" s="12" t="s">
        <v>176</v>
      </c>
      <c r="E145" s="12" t="s">
        <v>177</v>
      </c>
      <c r="F145" s="12" t="s">
        <v>13</v>
      </c>
      <c r="G145" s="12" t="s">
        <v>11</v>
      </c>
      <c r="H145" s="15"/>
      <c r="I145" s="15" t="s">
        <v>14</v>
      </c>
      <c r="J145" s="15" t="s">
        <v>15</v>
      </c>
    </row>
    <row r="146" spans="1:10" ht="15">
      <c r="A146" s="12" t="str">
        <f t="shared" si="2"/>
        <v>2016-05-10</v>
      </c>
      <c r="B146" s="12" t="str">
        <f>"1900"</f>
        <v>1900</v>
      </c>
      <c r="C146" s="12" t="s">
        <v>55</v>
      </c>
      <c r="D146" s="12" t="s">
        <v>178</v>
      </c>
      <c r="E146" s="12" t="s">
        <v>179</v>
      </c>
      <c r="F146" s="12" t="s">
        <v>13</v>
      </c>
      <c r="G146" s="12" t="s">
        <v>11</v>
      </c>
      <c r="H146" s="15" t="s">
        <v>15</v>
      </c>
      <c r="I146" s="15" t="s">
        <v>12</v>
      </c>
      <c r="J146" s="15" t="s">
        <v>15</v>
      </c>
    </row>
    <row r="147" spans="1:10" ht="15">
      <c r="A147" s="12" t="str">
        <f t="shared" si="2"/>
        <v>2016-05-10</v>
      </c>
      <c r="B147" s="12" t="str">
        <f>"1930"</f>
        <v>1930</v>
      </c>
      <c r="C147" s="12" t="s">
        <v>147</v>
      </c>
      <c r="D147" s="12" t="s">
        <v>180</v>
      </c>
      <c r="E147" s="12" t="s">
        <v>111</v>
      </c>
      <c r="F147" s="12" t="s">
        <v>10</v>
      </c>
      <c r="G147" s="12" t="s">
        <v>11</v>
      </c>
      <c r="H147" s="15"/>
      <c r="I147" s="15" t="s">
        <v>14</v>
      </c>
      <c r="J147" s="15"/>
    </row>
    <row r="148" spans="1:10" ht="15">
      <c r="A148" s="12" t="str">
        <f t="shared" si="2"/>
        <v>2016-05-10</v>
      </c>
      <c r="B148" s="12" t="str">
        <f>"2000"</f>
        <v>2000</v>
      </c>
      <c r="C148" s="12" t="s">
        <v>31</v>
      </c>
      <c r="D148" s="12" t="s">
        <v>181</v>
      </c>
      <c r="E148" s="12" t="s">
        <v>182</v>
      </c>
      <c r="F148" s="12" t="s">
        <v>10</v>
      </c>
      <c r="G148" s="12" t="s">
        <v>11</v>
      </c>
      <c r="H148" s="15"/>
      <c r="I148" s="15" t="s">
        <v>14</v>
      </c>
      <c r="J148" s="15"/>
    </row>
    <row r="149" spans="1:10" ht="15">
      <c r="A149" s="12" t="str">
        <f t="shared" si="2"/>
        <v>2016-05-10</v>
      </c>
      <c r="B149" s="12" t="str">
        <f>"2030"</f>
        <v>2030</v>
      </c>
      <c r="C149" s="12" t="s">
        <v>35</v>
      </c>
      <c r="D149" s="12" t="s">
        <v>183</v>
      </c>
      <c r="E149" s="12" t="s">
        <v>59</v>
      </c>
      <c r="F149" s="12" t="s">
        <v>10</v>
      </c>
      <c r="G149" s="12" t="s">
        <v>11</v>
      </c>
      <c r="H149" s="15"/>
      <c r="I149" s="15" t="s">
        <v>12</v>
      </c>
      <c r="J149" s="15"/>
    </row>
    <row r="150" spans="1:10" ht="15">
      <c r="A150" s="12" t="str">
        <f t="shared" si="2"/>
        <v>2016-05-10</v>
      </c>
      <c r="B150" s="12" t="str">
        <f>"2125"</f>
        <v>2125</v>
      </c>
      <c r="C150" s="12" t="s">
        <v>16</v>
      </c>
      <c r="D150" s="12" t="s">
        <v>184</v>
      </c>
      <c r="E150" s="12" t="s">
        <v>32</v>
      </c>
      <c r="F150" s="12" t="s">
        <v>13</v>
      </c>
      <c r="G150" s="12" t="s">
        <v>11</v>
      </c>
      <c r="H150" s="15" t="s">
        <v>15</v>
      </c>
      <c r="I150" s="15" t="s">
        <v>14</v>
      </c>
      <c r="J150" s="15" t="s">
        <v>15</v>
      </c>
    </row>
    <row r="151" spans="1:10" ht="15">
      <c r="A151" s="12" t="str">
        <f t="shared" si="2"/>
        <v>2016-05-10</v>
      </c>
      <c r="B151" s="12" t="str">
        <f>"2130"</f>
        <v>2130</v>
      </c>
      <c r="C151" s="12" t="s">
        <v>153</v>
      </c>
      <c r="D151" s="12" t="s">
        <v>185</v>
      </c>
      <c r="E151" s="12" t="s">
        <v>186</v>
      </c>
      <c r="F151" s="12" t="s">
        <v>10</v>
      </c>
      <c r="G151" s="12" t="s">
        <v>11</v>
      </c>
      <c r="H151" s="15" t="s">
        <v>15</v>
      </c>
      <c r="I151" s="15" t="s">
        <v>14</v>
      </c>
      <c r="J151" s="15"/>
    </row>
    <row r="152" spans="1:10" ht="15">
      <c r="A152" s="12" t="str">
        <f t="shared" si="2"/>
        <v>2016-05-10</v>
      </c>
      <c r="B152" s="12" t="str">
        <f>"2200"</f>
        <v>2200</v>
      </c>
      <c r="C152" s="12" t="s">
        <v>153</v>
      </c>
      <c r="D152" s="12" t="s">
        <v>187</v>
      </c>
      <c r="E152" s="12" t="s">
        <v>188</v>
      </c>
      <c r="F152" s="12" t="s">
        <v>10</v>
      </c>
      <c r="G152" s="12" t="s">
        <v>11</v>
      </c>
      <c r="H152" s="15" t="s">
        <v>15</v>
      </c>
      <c r="I152" s="15" t="s">
        <v>14</v>
      </c>
      <c r="J152" s="15"/>
    </row>
    <row r="153" spans="1:10" ht="15">
      <c r="A153" s="12" t="str">
        <f t="shared" si="2"/>
        <v>2016-05-10</v>
      </c>
      <c r="B153" s="12" t="str">
        <f>"2225"</f>
        <v>2225</v>
      </c>
      <c r="C153" s="12" t="s">
        <v>23</v>
      </c>
      <c r="D153" s="12" t="s">
        <v>189</v>
      </c>
      <c r="E153" s="12" t="s">
        <v>24</v>
      </c>
      <c r="F153" s="12" t="s">
        <v>13</v>
      </c>
      <c r="G153" s="12" t="s">
        <v>11</v>
      </c>
      <c r="H153" s="15"/>
      <c r="I153" s="15" t="s">
        <v>14</v>
      </c>
      <c r="J153" s="15" t="s">
        <v>15</v>
      </c>
    </row>
    <row r="154" spans="1:10" ht="15">
      <c r="A154" s="12" t="str">
        <f t="shared" si="2"/>
        <v>2016-05-10</v>
      </c>
      <c r="B154" s="12" t="str">
        <f>"2230"</f>
        <v>2230</v>
      </c>
      <c r="C154" s="12" t="s">
        <v>52</v>
      </c>
      <c r="D154" s="12" t="s">
        <v>165</v>
      </c>
      <c r="E154" s="12" t="s">
        <v>166</v>
      </c>
      <c r="F154" s="12" t="s">
        <v>10</v>
      </c>
      <c r="G154" s="12" t="s">
        <v>11</v>
      </c>
      <c r="H154" s="15" t="s">
        <v>15</v>
      </c>
      <c r="I154" s="15" t="s">
        <v>14</v>
      </c>
      <c r="J154" s="15"/>
    </row>
    <row r="155" spans="1:10" ht="15">
      <c r="A155" s="12" t="str">
        <f t="shared" si="2"/>
        <v>2016-05-10</v>
      </c>
      <c r="B155" s="12" t="str">
        <f>"2325"</f>
        <v>2325</v>
      </c>
      <c r="C155" s="12" t="s">
        <v>57</v>
      </c>
      <c r="D155" s="12" t="s">
        <v>167</v>
      </c>
      <c r="E155" s="12" t="s">
        <v>58</v>
      </c>
      <c r="F155" s="12" t="s">
        <v>13</v>
      </c>
      <c r="G155" s="12" t="s">
        <v>11</v>
      </c>
      <c r="H155" s="15"/>
      <c r="I155" s="15" t="s">
        <v>14</v>
      </c>
      <c r="J155" s="15" t="s">
        <v>15</v>
      </c>
    </row>
    <row r="156" spans="1:10" ht="15">
      <c r="A156" s="12" t="str">
        <f t="shared" si="2"/>
        <v>2016-05-10</v>
      </c>
      <c r="B156" s="12" t="str">
        <f>"2330"</f>
        <v>2330</v>
      </c>
      <c r="C156" s="12" t="s">
        <v>35</v>
      </c>
      <c r="D156" s="12" t="s">
        <v>183</v>
      </c>
      <c r="E156" s="12" t="s">
        <v>59</v>
      </c>
      <c r="F156" s="12" t="s">
        <v>10</v>
      </c>
      <c r="G156" s="12" t="s">
        <v>11</v>
      </c>
      <c r="H156" s="15"/>
      <c r="I156" s="15" t="s">
        <v>12</v>
      </c>
      <c r="J156" s="15"/>
    </row>
    <row r="157" spans="1:10" ht="15">
      <c r="A157" s="12" t="str">
        <f t="shared" si="2"/>
        <v>2016-05-10</v>
      </c>
      <c r="B157" s="12" t="str">
        <f>"2425"</f>
        <v>2425</v>
      </c>
      <c r="C157" s="12" t="s">
        <v>16</v>
      </c>
      <c r="D157" s="12" t="s">
        <v>184</v>
      </c>
      <c r="E157" s="12" t="s">
        <v>32</v>
      </c>
      <c r="F157" s="12" t="s">
        <v>13</v>
      </c>
      <c r="G157" s="12" t="s">
        <v>11</v>
      </c>
      <c r="H157" s="15" t="s">
        <v>15</v>
      </c>
      <c r="I157" s="15" t="s">
        <v>14</v>
      </c>
      <c r="J157" s="15" t="s">
        <v>15</v>
      </c>
    </row>
    <row r="158" spans="1:10" ht="15">
      <c r="A158" s="12" t="str">
        <f t="shared" si="2"/>
        <v>2016-05-10</v>
      </c>
      <c r="B158" s="12" t="str">
        <f>"2430"</f>
        <v>2430</v>
      </c>
      <c r="C158" s="12" t="s">
        <v>147</v>
      </c>
      <c r="D158" s="12" t="s">
        <v>180</v>
      </c>
      <c r="E158" s="12" t="s">
        <v>309</v>
      </c>
      <c r="F158" s="12" t="s">
        <v>10</v>
      </c>
      <c r="G158" s="12" t="s">
        <v>11</v>
      </c>
      <c r="H158" s="15"/>
      <c r="I158" s="15" t="s">
        <v>14</v>
      </c>
      <c r="J158" s="15"/>
    </row>
    <row r="159" spans="1:10" ht="15">
      <c r="A159" s="12" t="str">
        <f t="shared" si="2"/>
        <v>2016-05-10</v>
      </c>
      <c r="B159" s="12" t="str">
        <f>"2500"</f>
        <v>2500</v>
      </c>
      <c r="C159" s="12" t="s">
        <v>31</v>
      </c>
      <c r="D159" s="12" t="s">
        <v>181</v>
      </c>
      <c r="E159" s="12" t="s">
        <v>182</v>
      </c>
      <c r="F159" s="12" t="s">
        <v>10</v>
      </c>
      <c r="G159" s="12" t="s">
        <v>11</v>
      </c>
      <c r="H159" s="15"/>
      <c r="I159" s="15" t="s">
        <v>14</v>
      </c>
      <c r="J159" s="15"/>
    </row>
    <row r="160" spans="1:10" ht="15">
      <c r="A160" s="12" t="str">
        <f t="shared" si="2"/>
        <v>2016-05-10</v>
      </c>
      <c r="B160" s="12" t="str">
        <f>"2530"</f>
        <v>2530</v>
      </c>
      <c r="C160" s="12" t="s">
        <v>139</v>
      </c>
      <c r="D160" s="12" t="s">
        <v>172</v>
      </c>
      <c r="E160" s="12" t="s">
        <v>173</v>
      </c>
      <c r="F160" s="12" t="s">
        <v>10</v>
      </c>
      <c r="G160" s="12" t="s">
        <v>11</v>
      </c>
      <c r="H160" s="15"/>
      <c r="I160" s="15" t="s">
        <v>14</v>
      </c>
      <c r="J160" s="15"/>
    </row>
    <row r="161" spans="1:10" ht="15">
      <c r="A161" s="12" t="str">
        <f t="shared" si="2"/>
        <v>2016-05-10</v>
      </c>
      <c r="B161" s="12" t="str">
        <f>"2555"</f>
        <v>2555</v>
      </c>
      <c r="C161" s="12" t="s">
        <v>30</v>
      </c>
      <c r="D161" s="12" t="s">
        <v>174</v>
      </c>
      <c r="E161" s="12" t="s">
        <v>175</v>
      </c>
      <c r="F161" s="12" t="s">
        <v>13</v>
      </c>
      <c r="G161" s="12" t="s">
        <v>11</v>
      </c>
      <c r="H161" s="15"/>
      <c r="I161" s="15" t="s">
        <v>14</v>
      </c>
      <c r="J161" s="15" t="s">
        <v>15</v>
      </c>
    </row>
    <row r="162" spans="1:10" ht="15">
      <c r="A162" s="12" t="str">
        <f t="shared" si="2"/>
        <v>2016-05-10</v>
      </c>
      <c r="B162" s="12" t="str">
        <f>"2600"</f>
        <v>2600</v>
      </c>
      <c r="C162" s="12" t="s">
        <v>134</v>
      </c>
      <c r="D162" s="12" t="s">
        <v>168</v>
      </c>
      <c r="E162" s="12" t="s">
        <v>169</v>
      </c>
      <c r="F162" s="12" t="s">
        <v>13</v>
      </c>
      <c r="G162" s="12" t="s">
        <v>11</v>
      </c>
      <c r="H162" s="15"/>
      <c r="I162" s="15" t="s">
        <v>14</v>
      </c>
      <c r="J162" s="15"/>
    </row>
    <row r="163" spans="1:10" ht="15">
      <c r="A163" s="12" t="str">
        <f t="shared" si="2"/>
        <v>2016-05-10</v>
      </c>
      <c r="B163" s="12" t="str">
        <f>"2625"</f>
        <v>2625</v>
      </c>
      <c r="C163" s="12" t="s">
        <v>27</v>
      </c>
      <c r="D163" s="12" t="s">
        <v>170</v>
      </c>
      <c r="E163" s="12" t="s">
        <v>171</v>
      </c>
      <c r="F163" s="12" t="s">
        <v>26</v>
      </c>
      <c r="G163" s="12" t="s">
        <v>11</v>
      </c>
      <c r="H163" s="15"/>
      <c r="I163" s="15" t="s">
        <v>14</v>
      </c>
      <c r="J163" s="15"/>
    </row>
    <row r="164" spans="1:10" ht="15">
      <c r="A164" s="12" t="str">
        <f t="shared" si="2"/>
        <v>2016-05-10</v>
      </c>
      <c r="B164" s="12" t="str">
        <f>"2630"</f>
        <v>2630</v>
      </c>
      <c r="C164" s="12" t="s">
        <v>42</v>
      </c>
      <c r="D164" s="12" t="s">
        <v>159</v>
      </c>
      <c r="E164" s="12" t="s">
        <v>160</v>
      </c>
      <c r="F164" s="12" t="s">
        <v>10</v>
      </c>
      <c r="G164" s="12" t="s">
        <v>11</v>
      </c>
      <c r="H164" s="15"/>
      <c r="I164" s="15" t="s">
        <v>14</v>
      </c>
      <c r="J164" s="15"/>
    </row>
    <row r="165" spans="1:10" ht="15">
      <c r="A165" s="12" t="str">
        <f t="shared" si="2"/>
        <v>2016-05-10</v>
      </c>
      <c r="B165" s="12" t="str">
        <f>"2655"</f>
        <v>2655</v>
      </c>
      <c r="C165" s="12" t="s">
        <v>19</v>
      </c>
      <c r="D165" s="12" t="s">
        <v>161</v>
      </c>
      <c r="E165" s="12" t="s">
        <v>162</v>
      </c>
      <c r="F165" s="12" t="s">
        <v>10</v>
      </c>
      <c r="G165" s="12" t="s">
        <v>11</v>
      </c>
      <c r="H165" s="15"/>
      <c r="I165" s="15" t="s">
        <v>14</v>
      </c>
      <c r="J165" s="15"/>
    </row>
    <row r="166" spans="1:10" ht="15">
      <c r="A166" s="12" t="str">
        <f t="shared" si="2"/>
        <v>2016-05-10</v>
      </c>
      <c r="B166" s="12" t="str">
        <f>"2700"</f>
        <v>2700</v>
      </c>
      <c r="C166" s="12" t="s">
        <v>153</v>
      </c>
      <c r="D166" s="12" t="s">
        <v>185</v>
      </c>
      <c r="E166" s="12" t="s">
        <v>186</v>
      </c>
      <c r="F166" s="12" t="s">
        <v>10</v>
      </c>
      <c r="G166" s="12" t="s">
        <v>11</v>
      </c>
      <c r="H166" s="15" t="s">
        <v>15</v>
      </c>
      <c r="I166" s="15" t="s">
        <v>14</v>
      </c>
      <c r="J166" s="15"/>
    </row>
    <row r="167" spans="1:10" ht="15">
      <c r="A167" s="12" t="str">
        <f t="shared" si="2"/>
        <v>2016-05-10</v>
      </c>
      <c r="B167" s="12" t="str">
        <f>"2730"</f>
        <v>2730</v>
      </c>
      <c r="C167" s="12" t="s">
        <v>153</v>
      </c>
      <c r="D167" s="12" t="s">
        <v>187</v>
      </c>
      <c r="E167" s="12" t="s">
        <v>188</v>
      </c>
      <c r="F167" s="12" t="s">
        <v>10</v>
      </c>
      <c r="G167" s="12" t="s">
        <v>11</v>
      </c>
      <c r="H167" s="15" t="s">
        <v>15</v>
      </c>
      <c r="I167" s="15" t="s">
        <v>14</v>
      </c>
      <c r="J167" s="15"/>
    </row>
    <row r="168" spans="1:10" ht="15">
      <c r="A168" s="12" t="str">
        <f t="shared" si="2"/>
        <v>2016-05-10</v>
      </c>
      <c r="B168" s="12" t="str">
        <f>"2755"</f>
        <v>2755</v>
      </c>
      <c r="C168" s="12" t="s">
        <v>23</v>
      </c>
      <c r="D168" s="12" t="s">
        <v>189</v>
      </c>
      <c r="E168" s="12" t="s">
        <v>24</v>
      </c>
      <c r="F168" s="12" t="s">
        <v>13</v>
      </c>
      <c r="G168" s="12" t="s">
        <v>11</v>
      </c>
      <c r="H168" s="15"/>
      <c r="I168" s="15" t="s">
        <v>14</v>
      </c>
      <c r="J168" s="15" t="s">
        <v>15</v>
      </c>
    </row>
    <row r="169" spans="1:10" ht="15">
      <c r="A169" s="12" t="str">
        <f t="shared" si="2"/>
        <v>2016-05-10</v>
      </c>
      <c r="B169" s="12" t="str">
        <f>"2800"</f>
        <v>2800</v>
      </c>
      <c r="C169" s="12" t="s">
        <v>52</v>
      </c>
      <c r="D169" s="12" t="s">
        <v>165</v>
      </c>
      <c r="E169" s="12" t="s">
        <v>166</v>
      </c>
      <c r="F169" s="12" t="s">
        <v>10</v>
      </c>
      <c r="G169" s="12" t="s">
        <v>11</v>
      </c>
      <c r="H169" s="15" t="s">
        <v>15</v>
      </c>
      <c r="I169" s="15" t="s">
        <v>14</v>
      </c>
      <c r="J169" s="15"/>
    </row>
    <row r="170" spans="1:10" ht="15">
      <c r="A170" s="12" t="str">
        <f t="shared" si="2"/>
        <v>2016-05-10</v>
      </c>
      <c r="B170" s="12" t="str">
        <f>"2855"</f>
        <v>2855</v>
      </c>
      <c r="C170" s="12" t="s">
        <v>57</v>
      </c>
      <c r="D170" s="12" t="s">
        <v>167</v>
      </c>
      <c r="E170" s="12" t="s">
        <v>58</v>
      </c>
      <c r="F170" s="12" t="s">
        <v>13</v>
      </c>
      <c r="G170" s="12" t="s">
        <v>11</v>
      </c>
      <c r="H170" s="15"/>
      <c r="I170" s="15" t="s">
        <v>14</v>
      </c>
      <c r="J170" s="15" t="s">
        <v>15</v>
      </c>
    </row>
    <row r="171" spans="1:10" ht="15">
      <c r="A171" s="12" t="str">
        <f aca="true" t="shared" si="3" ref="A171:A229">"2016-05-11"</f>
        <v>2016-05-11</v>
      </c>
      <c r="B171" s="12" t="str">
        <f>"0500"</f>
        <v>0500</v>
      </c>
      <c r="C171" s="12" t="s">
        <v>64</v>
      </c>
      <c r="D171" s="12" t="s">
        <v>157</v>
      </c>
      <c r="E171" s="12" t="s">
        <v>158</v>
      </c>
      <c r="F171" s="12" t="s">
        <v>10</v>
      </c>
      <c r="G171" s="12" t="s">
        <v>11</v>
      </c>
      <c r="H171" s="15"/>
      <c r="I171" s="15" t="s">
        <v>14</v>
      </c>
      <c r="J171" s="15"/>
    </row>
    <row r="172" spans="1:10" ht="15">
      <c r="A172" s="12" t="str">
        <f t="shared" si="3"/>
        <v>2016-05-11</v>
      </c>
      <c r="B172" s="12" t="str">
        <f>"0530"</f>
        <v>0530</v>
      </c>
      <c r="C172" s="12" t="s">
        <v>39</v>
      </c>
      <c r="D172" s="12" t="s">
        <v>176</v>
      </c>
      <c r="E172" s="12" t="s">
        <v>177</v>
      </c>
      <c r="F172" s="12" t="s">
        <v>13</v>
      </c>
      <c r="G172" s="12" t="s">
        <v>11</v>
      </c>
      <c r="H172" s="15"/>
      <c r="I172" s="15" t="s">
        <v>14</v>
      </c>
      <c r="J172" s="15" t="s">
        <v>15</v>
      </c>
    </row>
    <row r="173" spans="1:10" ht="15">
      <c r="A173" s="12" t="str">
        <f t="shared" si="3"/>
        <v>2016-05-11</v>
      </c>
      <c r="B173" s="12" t="str">
        <f>"0600"</f>
        <v>0600</v>
      </c>
      <c r="C173" s="12" t="s">
        <v>31</v>
      </c>
      <c r="D173" s="12" t="s">
        <v>181</v>
      </c>
      <c r="E173" s="12" t="s">
        <v>182</v>
      </c>
      <c r="F173" s="12" t="s">
        <v>10</v>
      </c>
      <c r="G173" s="12" t="s">
        <v>11</v>
      </c>
      <c r="H173" s="15"/>
      <c r="I173" s="15" t="s">
        <v>14</v>
      </c>
      <c r="J173" s="15"/>
    </row>
    <row r="174" spans="1:10" ht="15">
      <c r="A174" s="12" t="str">
        <f t="shared" si="3"/>
        <v>2016-05-11</v>
      </c>
      <c r="B174" s="12" t="str">
        <f>"0630"</f>
        <v>0630</v>
      </c>
      <c r="C174" s="12" t="s">
        <v>51</v>
      </c>
      <c r="D174" s="12" t="s">
        <v>163</v>
      </c>
      <c r="E174" s="12" t="s">
        <v>164</v>
      </c>
      <c r="F174" s="12" t="s">
        <v>10</v>
      </c>
      <c r="G174" s="12" t="s">
        <v>11</v>
      </c>
      <c r="H174" s="15"/>
      <c r="I174" s="15" t="s">
        <v>12</v>
      </c>
      <c r="J174" s="15"/>
    </row>
    <row r="175" spans="1:10" ht="15">
      <c r="A175" s="12" t="str">
        <f t="shared" si="3"/>
        <v>2016-05-11</v>
      </c>
      <c r="B175" s="12" t="str">
        <f>"0700"</f>
        <v>0700</v>
      </c>
      <c r="C175" s="12" t="s">
        <v>52</v>
      </c>
      <c r="D175" s="12" t="s">
        <v>165</v>
      </c>
      <c r="E175" s="12" t="s">
        <v>166</v>
      </c>
      <c r="F175" s="12" t="s">
        <v>10</v>
      </c>
      <c r="G175" s="12" t="s">
        <v>11</v>
      </c>
      <c r="H175" s="15" t="s">
        <v>15</v>
      </c>
      <c r="I175" s="15" t="s">
        <v>14</v>
      </c>
      <c r="J175" s="15"/>
    </row>
    <row r="176" spans="1:10" ht="15">
      <c r="A176" s="12" t="str">
        <f t="shared" si="3"/>
        <v>2016-05-11</v>
      </c>
      <c r="B176" s="12" t="str">
        <f>"0755"</f>
        <v>0755</v>
      </c>
      <c r="C176" s="12" t="s">
        <v>57</v>
      </c>
      <c r="D176" s="12" t="s">
        <v>167</v>
      </c>
      <c r="E176" s="12" t="s">
        <v>58</v>
      </c>
      <c r="F176" s="12" t="s">
        <v>13</v>
      </c>
      <c r="G176" s="12" t="s">
        <v>11</v>
      </c>
      <c r="H176" s="15"/>
      <c r="I176" s="15" t="s">
        <v>14</v>
      </c>
      <c r="J176" s="15" t="s">
        <v>15</v>
      </c>
    </row>
    <row r="177" spans="1:10" ht="15">
      <c r="A177" s="12" t="str">
        <f t="shared" si="3"/>
        <v>2016-05-11</v>
      </c>
      <c r="B177" s="12" t="str">
        <f>"0800"</f>
        <v>0800</v>
      </c>
      <c r="C177" s="12" t="s">
        <v>134</v>
      </c>
      <c r="D177" s="12" t="s">
        <v>168</v>
      </c>
      <c r="E177" s="12" t="s">
        <v>169</v>
      </c>
      <c r="F177" s="12" t="s">
        <v>13</v>
      </c>
      <c r="G177" s="12" t="s">
        <v>11</v>
      </c>
      <c r="H177" s="15"/>
      <c r="I177" s="15" t="s">
        <v>14</v>
      </c>
      <c r="J177" s="15"/>
    </row>
    <row r="178" spans="1:10" ht="15">
      <c r="A178" s="12" t="str">
        <f t="shared" si="3"/>
        <v>2016-05-11</v>
      </c>
      <c r="B178" s="12" t="str">
        <f>"0825"</f>
        <v>0825</v>
      </c>
      <c r="C178" s="12" t="s">
        <v>27</v>
      </c>
      <c r="D178" s="12" t="s">
        <v>170</v>
      </c>
      <c r="E178" s="12" t="s">
        <v>171</v>
      </c>
      <c r="F178" s="12" t="s">
        <v>26</v>
      </c>
      <c r="G178" s="12" t="s">
        <v>11</v>
      </c>
      <c r="H178" s="15"/>
      <c r="I178" s="15" t="s">
        <v>14</v>
      </c>
      <c r="J178" s="15"/>
    </row>
    <row r="179" spans="1:10" ht="15">
      <c r="A179" s="12" t="str">
        <f t="shared" si="3"/>
        <v>2016-05-11</v>
      </c>
      <c r="B179" s="12" t="str">
        <f>"0830"</f>
        <v>0830</v>
      </c>
      <c r="C179" s="12" t="s">
        <v>139</v>
      </c>
      <c r="D179" s="12" t="s">
        <v>172</v>
      </c>
      <c r="E179" s="12" t="s">
        <v>173</v>
      </c>
      <c r="F179" s="12" t="s">
        <v>10</v>
      </c>
      <c r="G179" s="12" t="s">
        <v>11</v>
      </c>
      <c r="H179" s="15"/>
      <c r="I179" s="15" t="s">
        <v>14</v>
      </c>
      <c r="J179" s="15"/>
    </row>
    <row r="180" spans="1:10" ht="15">
      <c r="A180" s="12" t="str">
        <f t="shared" si="3"/>
        <v>2016-05-11</v>
      </c>
      <c r="B180" s="12" t="str">
        <f>"0855"</f>
        <v>0855</v>
      </c>
      <c r="C180" s="12" t="s">
        <v>30</v>
      </c>
      <c r="D180" s="12" t="s">
        <v>174</v>
      </c>
      <c r="E180" s="12" t="s">
        <v>175</v>
      </c>
      <c r="F180" s="12" t="s">
        <v>13</v>
      </c>
      <c r="G180" s="12" t="s">
        <v>11</v>
      </c>
      <c r="H180" s="15"/>
      <c r="I180" s="15" t="s">
        <v>14</v>
      </c>
      <c r="J180" s="15" t="s">
        <v>15</v>
      </c>
    </row>
    <row r="181" spans="1:10" ht="15">
      <c r="A181" s="12" t="str">
        <f t="shared" si="3"/>
        <v>2016-05-11</v>
      </c>
      <c r="B181" s="12" t="str">
        <f>"0900"</f>
        <v>0900</v>
      </c>
      <c r="C181" s="12" t="s">
        <v>35</v>
      </c>
      <c r="D181" s="12" t="s">
        <v>183</v>
      </c>
      <c r="E181" s="12" t="s">
        <v>59</v>
      </c>
      <c r="F181" s="12" t="s">
        <v>10</v>
      </c>
      <c r="G181" s="12" t="s">
        <v>11</v>
      </c>
      <c r="H181" s="15"/>
      <c r="I181" s="15" t="s">
        <v>12</v>
      </c>
      <c r="J181" s="15"/>
    </row>
    <row r="182" spans="1:10" ht="15">
      <c r="A182" s="12" t="str">
        <f t="shared" si="3"/>
        <v>2016-05-11</v>
      </c>
      <c r="B182" s="12" t="str">
        <f>"0955"</f>
        <v>0955</v>
      </c>
      <c r="C182" s="12" t="s">
        <v>16</v>
      </c>
      <c r="D182" s="12" t="s">
        <v>184</v>
      </c>
      <c r="E182" s="12" t="s">
        <v>32</v>
      </c>
      <c r="F182" s="12" t="s">
        <v>13</v>
      </c>
      <c r="G182" s="12" t="s">
        <v>11</v>
      </c>
      <c r="H182" s="15" t="s">
        <v>15</v>
      </c>
      <c r="I182" s="15" t="s">
        <v>14</v>
      </c>
      <c r="J182" s="15" t="s">
        <v>15</v>
      </c>
    </row>
    <row r="183" spans="1:10" ht="15">
      <c r="A183" s="12" t="str">
        <f t="shared" si="3"/>
        <v>2016-05-11</v>
      </c>
      <c r="B183" s="12" t="str">
        <f>"1000"</f>
        <v>1000</v>
      </c>
      <c r="C183" s="12" t="s">
        <v>64</v>
      </c>
      <c r="D183" s="12" t="s">
        <v>157</v>
      </c>
      <c r="E183" s="12" t="s">
        <v>158</v>
      </c>
      <c r="F183" s="12" t="s">
        <v>10</v>
      </c>
      <c r="G183" s="12" t="s">
        <v>11</v>
      </c>
      <c r="H183" s="15"/>
      <c r="I183" s="15" t="s">
        <v>14</v>
      </c>
      <c r="J183" s="15"/>
    </row>
    <row r="184" spans="1:10" ht="15">
      <c r="A184" s="12" t="str">
        <f t="shared" si="3"/>
        <v>2016-05-11</v>
      </c>
      <c r="B184" s="12" t="str">
        <f>"1030"</f>
        <v>1030</v>
      </c>
      <c r="C184" s="12" t="s">
        <v>42</v>
      </c>
      <c r="D184" s="12" t="s">
        <v>159</v>
      </c>
      <c r="E184" s="12" t="s">
        <v>160</v>
      </c>
      <c r="F184" s="12" t="s">
        <v>10</v>
      </c>
      <c r="G184" s="12" t="s">
        <v>11</v>
      </c>
      <c r="H184" s="15"/>
      <c r="I184" s="15" t="s">
        <v>14</v>
      </c>
      <c r="J184" s="15"/>
    </row>
    <row r="185" spans="1:10" ht="15">
      <c r="A185" s="12" t="str">
        <f t="shared" si="3"/>
        <v>2016-05-11</v>
      </c>
      <c r="B185" s="12" t="str">
        <f>"1055"</f>
        <v>1055</v>
      </c>
      <c r="C185" s="12" t="s">
        <v>19</v>
      </c>
      <c r="D185" s="12" t="s">
        <v>161</v>
      </c>
      <c r="E185" s="12" t="s">
        <v>162</v>
      </c>
      <c r="F185" s="12" t="s">
        <v>10</v>
      </c>
      <c r="G185" s="12" t="s">
        <v>11</v>
      </c>
      <c r="H185" s="15"/>
      <c r="I185" s="15" t="s">
        <v>14</v>
      </c>
      <c r="J185" s="15"/>
    </row>
    <row r="186" spans="1:10" ht="15">
      <c r="A186" s="12" t="str">
        <f t="shared" si="3"/>
        <v>2016-05-11</v>
      </c>
      <c r="B186" s="12" t="str">
        <f>"1100"</f>
        <v>1100</v>
      </c>
      <c r="C186" s="12" t="s">
        <v>153</v>
      </c>
      <c r="D186" s="12" t="s">
        <v>185</v>
      </c>
      <c r="E186" s="12" t="s">
        <v>186</v>
      </c>
      <c r="F186" s="12" t="s">
        <v>10</v>
      </c>
      <c r="G186" s="12" t="s">
        <v>11</v>
      </c>
      <c r="H186" s="15" t="s">
        <v>15</v>
      </c>
      <c r="I186" s="15" t="s">
        <v>14</v>
      </c>
      <c r="J186" s="15"/>
    </row>
    <row r="187" spans="1:10" ht="15">
      <c r="A187" s="12" t="str">
        <f t="shared" si="3"/>
        <v>2016-05-11</v>
      </c>
      <c r="B187" s="12" t="str">
        <f>"1130"</f>
        <v>1130</v>
      </c>
      <c r="C187" s="12" t="s">
        <v>153</v>
      </c>
      <c r="D187" s="12" t="s">
        <v>187</v>
      </c>
      <c r="E187" s="12" t="s">
        <v>188</v>
      </c>
      <c r="F187" s="12" t="s">
        <v>10</v>
      </c>
      <c r="G187" s="12" t="s">
        <v>11</v>
      </c>
      <c r="H187" s="15" t="s">
        <v>15</v>
      </c>
      <c r="I187" s="15" t="s">
        <v>14</v>
      </c>
      <c r="J187" s="15"/>
    </row>
    <row r="188" spans="1:10" ht="15">
      <c r="A188" s="12" t="str">
        <f t="shared" si="3"/>
        <v>2016-05-11</v>
      </c>
      <c r="B188" s="12" t="str">
        <f>"1155"</f>
        <v>1155</v>
      </c>
      <c r="C188" s="12" t="s">
        <v>23</v>
      </c>
      <c r="D188" s="12" t="s">
        <v>189</v>
      </c>
      <c r="E188" s="12" t="s">
        <v>24</v>
      </c>
      <c r="F188" s="12" t="s">
        <v>13</v>
      </c>
      <c r="G188" s="12" t="s">
        <v>11</v>
      </c>
      <c r="H188" s="15"/>
      <c r="I188" s="15" t="s">
        <v>14</v>
      </c>
      <c r="J188" s="15" t="s">
        <v>15</v>
      </c>
    </row>
    <row r="189" spans="1:10" ht="15">
      <c r="A189" s="12" t="str">
        <f t="shared" si="3"/>
        <v>2016-05-11</v>
      </c>
      <c r="B189" s="12" t="str">
        <f>"1200"</f>
        <v>1200</v>
      </c>
      <c r="C189" s="12" t="s">
        <v>51</v>
      </c>
      <c r="D189" s="12" t="s">
        <v>163</v>
      </c>
      <c r="E189" s="12" t="s">
        <v>164</v>
      </c>
      <c r="F189" s="12" t="s">
        <v>10</v>
      </c>
      <c r="G189" s="12" t="s">
        <v>11</v>
      </c>
      <c r="H189" s="15"/>
      <c r="I189" s="15" t="s">
        <v>12</v>
      </c>
      <c r="J189" s="15"/>
    </row>
    <row r="190" spans="1:10" ht="15">
      <c r="A190" s="12" t="str">
        <f t="shared" si="3"/>
        <v>2016-05-11</v>
      </c>
      <c r="B190" s="12" t="str">
        <f>"1230"</f>
        <v>1230</v>
      </c>
      <c r="C190" s="12" t="s">
        <v>139</v>
      </c>
      <c r="D190" s="12" t="s">
        <v>172</v>
      </c>
      <c r="E190" s="12" t="s">
        <v>173</v>
      </c>
      <c r="F190" s="12" t="s">
        <v>10</v>
      </c>
      <c r="G190" s="12" t="s">
        <v>11</v>
      </c>
      <c r="H190" s="15"/>
      <c r="I190" s="15" t="s">
        <v>14</v>
      </c>
      <c r="J190" s="15"/>
    </row>
    <row r="191" spans="1:10" ht="15">
      <c r="A191" s="12" t="str">
        <f t="shared" si="3"/>
        <v>2016-05-11</v>
      </c>
      <c r="B191" s="12" t="str">
        <f>"1255"</f>
        <v>1255</v>
      </c>
      <c r="C191" s="12" t="s">
        <v>30</v>
      </c>
      <c r="D191" s="12" t="s">
        <v>174</v>
      </c>
      <c r="E191" s="12" t="s">
        <v>175</v>
      </c>
      <c r="F191" s="12" t="s">
        <v>13</v>
      </c>
      <c r="G191" s="12" t="s">
        <v>11</v>
      </c>
      <c r="H191" s="15"/>
      <c r="I191" s="15" t="s">
        <v>14</v>
      </c>
      <c r="J191" s="15" t="s">
        <v>15</v>
      </c>
    </row>
    <row r="192" spans="1:10" ht="15">
      <c r="A192" s="12" t="str">
        <f t="shared" si="3"/>
        <v>2016-05-11</v>
      </c>
      <c r="B192" s="12" t="str">
        <f>"1300"</f>
        <v>1300</v>
      </c>
      <c r="C192" s="12" t="s">
        <v>147</v>
      </c>
      <c r="D192" s="12" t="s">
        <v>180</v>
      </c>
      <c r="E192" s="12" t="s">
        <v>309</v>
      </c>
      <c r="F192" s="12" t="s">
        <v>10</v>
      </c>
      <c r="G192" s="12" t="s">
        <v>11</v>
      </c>
      <c r="H192" s="15"/>
      <c r="I192" s="15" t="s">
        <v>14</v>
      </c>
      <c r="J192" s="15"/>
    </row>
    <row r="193" spans="1:10" ht="15">
      <c r="A193" s="12" t="str">
        <f t="shared" si="3"/>
        <v>2016-05-11</v>
      </c>
      <c r="B193" s="12" t="str">
        <f>"1330"</f>
        <v>1330</v>
      </c>
      <c r="C193" s="12" t="s">
        <v>31</v>
      </c>
      <c r="D193" s="12" t="s">
        <v>181</v>
      </c>
      <c r="E193" s="12" t="s">
        <v>182</v>
      </c>
      <c r="F193" s="12" t="s">
        <v>10</v>
      </c>
      <c r="G193" s="12" t="s">
        <v>11</v>
      </c>
      <c r="H193" s="15"/>
      <c r="I193" s="15" t="s">
        <v>14</v>
      </c>
      <c r="J193" s="15"/>
    </row>
    <row r="194" spans="1:10" ht="15">
      <c r="A194" s="12" t="str">
        <f t="shared" si="3"/>
        <v>2016-05-11</v>
      </c>
      <c r="B194" s="12" t="str">
        <f>"1400"</f>
        <v>1400</v>
      </c>
      <c r="C194" s="12" t="s">
        <v>35</v>
      </c>
      <c r="D194" s="12" t="s">
        <v>183</v>
      </c>
      <c r="E194" s="12" t="s">
        <v>59</v>
      </c>
      <c r="F194" s="12" t="s">
        <v>10</v>
      </c>
      <c r="G194" s="12" t="s">
        <v>11</v>
      </c>
      <c r="H194" s="15"/>
      <c r="I194" s="15" t="s">
        <v>12</v>
      </c>
      <c r="J194" s="15"/>
    </row>
    <row r="195" spans="1:10" ht="15">
      <c r="A195" s="12" t="str">
        <f t="shared" si="3"/>
        <v>2016-05-11</v>
      </c>
      <c r="B195" s="12" t="str">
        <f>"1455"</f>
        <v>1455</v>
      </c>
      <c r="C195" s="12" t="s">
        <v>16</v>
      </c>
      <c r="D195" s="12" t="s">
        <v>184</v>
      </c>
      <c r="E195" s="12" t="s">
        <v>32</v>
      </c>
      <c r="F195" s="12" t="s">
        <v>13</v>
      </c>
      <c r="G195" s="12" t="s">
        <v>11</v>
      </c>
      <c r="H195" s="15" t="s">
        <v>15</v>
      </c>
      <c r="I195" s="15" t="s">
        <v>14</v>
      </c>
      <c r="J195" s="15" t="s">
        <v>15</v>
      </c>
    </row>
    <row r="196" spans="1:10" ht="15">
      <c r="A196" s="12" t="str">
        <f t="shared" si="3"/>
        <v>2016-05-11</v>
      </c>
      <c r="B196" s="12" t="str">
        <f>"1500"</f>
        <v>1500</v>
      </c>
      <c r="C196" s="12" t="s">
        <v>64</v>
      </c>
      <c r="D196" s="12" t="s">
        <v>190</v>
      </c>
      <c r="E196" s="12" t="s">
        <v>191</v>
      </c>
      <c r="F196" s="12" t="s">
        <v>10</v>
      </c>
      <c r="G196" s="12" t="s">
        <v>11</v>
      </c>
      <c r="H196" s="15"/>
      <c r="I196" s="15" t="s">
        <v>14</v>
      </c>
      <c r="J196" s="15"/>
    </row>
    <row r="197" spans="1:10" ht="15">
      <c r="A197" s="12" t="str">
        <f t="shared" si="3"/>
        <v>2016-05-11</v>
      </c>
      <c r="B197" s="12" t="str">
        <f>"1530"</f>
        <v>1530</v>
      </c>
      <c r="C197" s="12" t="s">
        <v>42</v>
      </c>
      <c r="D197" s="12" t="s">
        <v>192</v>
      </c>
      <c r="E197" s="12" t="s">
        <v>193</v>
      </c>
      <c r="F197" s="12" t="s">
        <v>10</v>
      </c>
      <c r="G197" s="12" t="s">
        <v>11</v>
      </c>
      <c r="H197" s="15" t="s">
        <v>15</v>
      </c>
      <c r="I197" s="15" t="s">
        <v>14</v>
      </c>
      <c r="J197" s="15"/>
    </row>
    <row r="198" spans="1:10" ht="15">
      <c r="A198" s="12" t="str">
        <f t="shared" si="3"/>
        <v>2016-05-11</v>
      </c>
      <c r="B198" s="12" t="str">
        <f>"1555"</f>
        <v>1555</v>
      </c>
      <c r="C198" s="12" t="s">
        <v>19</v>
      </c>
      <c r="D198" s="12" t="s">
        <v>194</v>
      </c>
      <c r="E198" s="12" t="s">
        <v>195</v>
      </c>
      <c r="F198" s="12" t="s">
        <v>10</v>
      </c>
      <c r="G198" s="12" t="s">
        <v>11</v>
      </c>
      <c r="H198" s="15"/>
      <c r="I198" s="15" t="s">
        <v>14</v>
      </c>
      <c r="J198" s="15"/>
    </row>
    <row r="199" spans="1:10" ht="15">
      <c r="A199" s="12" t="str">
        <f t="shared" si="3"/>
        <v>2016-05-11</v>
      </c>
      <c r="B199" s="12" t="str">
        <f>"1600"</f>
        <v>1600</v>
      </c>
      <c r="C199" s="12" t="s">
        <v>51</v>
      </c>
      <c r="D199" s="12" t="s">
        <v>196</v>
      </c>
      <c r="E199" s="12" t="s">
        <v>197</v>
      </c>
      <c r="F199" s="12" t="s">
        <v>10</v>
      </c>
      <c r="G199" s="12" t="s">
        <v>11</v>
      </c>
      <c r="H199" s="15"/>
      <c r="I199" s="15" t="s">
        <v>12</v>
      </c>
      <c r="J199" s="15"/>
    </row>
    <row r="200" spans="1:10" ht="15">
      <c r="A200" s="12" t="str">
        <f t="shared" si="3"/>
        <v>2016-05-11</v>
      </c>
      <c r="B200" s="12" t="str">
        <f>"1630"</f>
        <v>1630</v>
      </c>
      <c r="C200" s="12" t="s">
        <v>52</v>
      </c>
      <c r="D200" s="12" t="s">
        <v>198</v>
      </c>
      <c r="E200" s="12" t="s">
        <v>199</v>
      </c>
      <c r="F200" s="12" t="s">
        <v>10</v>
      </c>
      <c r="G200" s="12" t="s">
        <v>11</v>
      </c>
      <c r="H200" s="15"/>
      <c r="I200" s="15" t="s">
        <v>14</v>
      </c>
      <c r="J200" s="15"/>
    </row>
    <row r="201" spans="1:10" ht="15">
      <c r="A201" s="12" t="str">
        <f t="shared" si="3"/>
        <v>2016-05-11</v>
      </c>
      <c r="B201" s="12" t="str">
        <f>"1725"</f>
        <v>1725</v>
      </c>
      <c r="C201" s="12" t="s">
        <v>57</v>
      </c>
      <c r="D201" s="12" t="s">
        <v>200</v>
      </c>
      <c r="E201" s="12" t="s">
        <v>58</v>
      </c>
      <c r="F201" s="12" t="s">
        <v>13</v>
      </c>
      <c r="G201" s="12" t="s">
        <v>11</v>
      </c>
      <c r="H201" s="15" t="s">
        <v>15</v>
      </c>
      <c r="I201" s="15" t="s">
        <v>14</v>
      </c>
      <c r="J201" s="15" t="s">
        <v>15</v>
      </c>
    </row>
    <row r="202" spans="1:10" ht="15">
      <c r="A202" s="12" t="str">
        <f t="shared" si="3"/>
        <v>2016-05-11</v>
      </c>
      <c r="B202" s="12" t="str">
        <f>"1730"</f>
        <v>1730</v>
      </c>
      <c r="C202" s="12" t="s">
        <v>134</v>
      </c>
      <c r="D202" s="12" t="s">
        <v>201</v>
      </c>
      <c r="E202" s="12" t="s">
        <v>202</v>
      </c>
      <c r="F202" s="12" t="s">
        <v>13</v>
      </c>
      <c r="G202" s="12" t="s">
        <v>11</v>
      </c>
      <c r="H202" s="15"/>
      <c r="I202" s="15" t="s">
        <v>14</v>
      </c>
      <c r="J202" s="15"/>
    </row>
    <row r="203" spans="1:10" ht="15">
      <c r="A203" s="12" t="str">
        <f t="shared" si="3"/>
        <v>2016-05-11</v>
      </c>
      <c r="B203" s="12" t="str">
        <f>"1755"</f>
        <v>1755</v>
      </c>
      <c r="C203" s="12" t="s">
        <v>27</v>
      </c>
      <c r="D203" s="12" t="s">
        <v>203</v>
      </c>
      <c r="E203" s="12" t="s">
        <v>204</v>
      </c>
      <c r="F203" s="12" t="s">
        <v>26</v>
      </c>
      <c r="G203" s="12" t="s">
        <v>11</v>
      </c>
      <c r="H203" s="15"/>
      <c r="I203" s="15" t="s">
        <v>14</v>
      </c>
      <c r="J203" s="15"/>
    </row>
    <row r="204" spans="1:10" ht="15">
      <c r="A204" s="12" t="str">
        <f t="shared" si="3"/>
        <v>2016-05-11</v>
      </c>
      <c r="B204" s="12" t="str">
        <f>"1800"</f>
        <v>1800</v>
      </c>
      <c r="C204" s="12" t="s">
        <v>139</v>
      </c>
      <c r="D204" s="12" t="s">
        <v>205</v>
      </c>
      <c r="E204" s="12" t="s">
        <v>206</v>
      </c>
      <c r="F204" s="12" t="s">
        <v>10</v>
      </c>
      <c r="G204" s="12" t="s">
        <v>11</v>
      </c>
      <c r="H204" s="15"/>
      <c r="I204" s="15" t="s">
        <v>12</v>
      </c>
      <c r="J204" s="15"/>
    </row>
    <row r="205" spans="1:10" ht="15">
      <c r="A205" s="12" t="str">
        <f t="shared" si="3"/>
        <v>2016-05-11</v>
      </c>
      <c r="B205" s="12" t="str">
        <f>"1825"</f>
        <v>1825</v>
      </c>
      <c r="C205" s="12" t="s">
        <v>30</v>
      </c>
      <c r="D205" s="12" t="s">
        <v>49</v>
      </c>
      <c r="E205" s="12" t="s">
        <v>50</v>
      </c>
      <c r="F205" s="12" t="s">
        <v>13</v>
      </c>
      <c r="G205" s="12" t="s">
        <v>11</v>
      </c>
      <c r="H205" s="15"/>
      <c r="I205" s="15" t="s">
        <v>14</v>
      </c>
      <c r="J205" s="15" t="s">
        <v>15</v>
      </c>
    </row>
    <row r="206" spans="1:10" ht="15">
      <c r="A206" s="12" t="str">
        <f t="shared" si="3"/>
        <v>2016-05-11</v>
      </c>
      <c r="B206" s="12" t="str">
        <f>"1830"</f>
        <v>1830</v>
      </c>
      <c r="C206" s="12" t="s">
        <v>39</v>
      </c>
      <c r="D206" s="12" t="s">
        <v>207</v>
      </c>
      <c r="E206" s="12" t="s">
        <v>208</v>
      </c>
      <c r="F206" s="12" t="s">
        <v>13</v>
      </c>
      <c r="G206" s="12" t="s">
        <v>11</v>
      </c>
      <c r="H206" s="15"/>
      <c r="I206" s="15" t="s">
        <v>14</v>
      </c>
      <c r="J206" s="15" t="s">
        <v>15</v>
      </c>
    </row>
    <row r="207" spans="1:10" ht="15">
      <c r="A207" s="12" t="str">
        <f t="shared" si="3"/>
        <v>2016-05-11</v>
      </c>
      <c r="B207" s="12" t="str">
        <f>"1900"</f>
        <v>1900</v>
      </c>
      <c r="C207" s="12" t="s">
        <v>55</v>
      </c>
      <c r="D207" s="12" t="s">
        <v>209</v>
      </c>
      <c r="E207" s="12" t="s">
        <v>210</v>
      </c>
      <c r="F207" s="12" t="s">
        <v>13</v>
      </c>
      <c r="G207" s="12" t="s">
        <v>11</v>
      </c>
      <c r="H207" s="15" t="s">
        <v>15</v>
      </c>
      <c r="I207" s="15" t="s">
        <v>12</v>
      </c>
      <c r="J207" s="15" t="s">
        <v>15</v>
      </c>
    </row>
    <row r="208" spans="1:10" ht="15">
      <c r="A208" s="12" t="str">
        <f t="shared" si="3"/>
        <v>2016-05-11</v>
      </c>
      <c r="B208" s="12" t="str">
        <f>"1930"</f>
        <v>1930</v>
      </c>
      <c r="C208" s="12" t="s">
        <v>147</v>
      </c>
      <c r="D208" s="12" t="s">
        <v>211</v>
      </c>
      <c r="E208" s="12" t="s">
        <v>310</v>
      </c>
      <c r="F208" s="12" t="s">
        <v>10</v>
      </c>
      <c r="G208" s="12" t="s">
        <v>11</v>
      </c>
      <c r="H208" s="15"/>
      <c r="I208" s="15" t="s">
        <v>14</v>
      </c>
      <c r="J208" s="15"/>
    </row>
    <row r="209" spans="1:10" ht="15">
      <c r="A209" s="12" t="str">
        <f t="shared" si="3"/>
        <v>2016-05-11</v>
      </c>
      <c r="B209" s="12" t="str">
        <f>"2000"</f>
        <v>2000</v>
      </c>
      <c r="C209" s="12" t="s">
        <v>31</v>
      </c>
      <c r="D209" s="12" t="s">
        <v>212</v>
      </c>
      <c r="E209" s="12" t="s">
        <v>213</v>
      </c>
      <c r="F209" s="12" t="s">
        <v>10</v>
      </c>
      <c r="G209" s="12" t="s">
        <v>11</v>
      </c>
      <c r="H209" s="15"/>
      <c r="I209" s="15" t="s">
        <v>14</v>
      </c>
      <c r="J209" s="15"/>
    </row>
    <row r="210" spans="1:10" ht="15">
      <c r="A210" s="12" t="str">
        <f t="shared" si="3"/>
        <v>2016-05-11</v>
      </c>
      <c r="B210" s="12" t="str">
        <f>"2030"</f>
        <v>2030</v>
      </c>
      <c r="C210" s="12" t="s">
        <v>35</v>
      </c>
      <c r="D210" s="12" t="s">
        <v>214</v>
      </c>
      <c r="E210" s="12" t="s">
        <v>59</v>
      </c>
      <c r="F210" s="12" t="s">
        <v>10</v>
      </c>
      <c r="G210" s="12" t="s">
        <v>11</v>
      </c>
      <c r="H210" s="15"/>
      <c r="I210" s="15" t="s">
        <v>12</v>
      </c>
      <c r="J210" s="15"/>
    </row>
    <row r="211" spans="1:10" ht="15">
      <c r="A211" s="12" t="str">
        <f t="shared" si="3"/>
        <v>2016-05-11</v>
      </c>
      <c r="B211" s="12" t="str">
        <f>"2125"</f>
        <v>2125</v>
      </c>
      <c r="C211" s="12" t="s">
        <v>16</v>
      </c>
      <c r="D211" s="12" t="s">
        <v>215</v>
      </c>
      <c r="E211" s="12" t="s">
        <v>32</v>
      </c>
      <c r="F211" s="12" t="s">
        <v>13</v>
      </c>
      <c r="G211" s="12" t="s">
        <v>11</v>
      </c>
      <c r="H211" s="15"/>
      <c r="I211" s="15" t="s">
        <v>14</v>
      </c>
      <c r="J211" s="15" t="s">
        <v>15</v>
      </c>
    </row>
    <row r="212" spans="1:10" ht="15">
      <c r="A212" s="12" t="str">
        <f t="shared" si="3"/>
        <v>2016-05-11</v>
      </c>
      <c r="B212" s="12" t="str">
        <f>"2130"</f>
        <v>2130</v>
      </c>
      <c r="C212" s="12" t="s">
        <v>153</v>
      </c>
      <c r="D212" s="12" t="s">
        <v>216</v>
      </c>
      <c r="E212" s="12" t="s">
        <v>217</v>
      </c>
      <c r="F212" s="12" t="s">
        <v>10</v>
      </c>
      <c r="G212" s="12" t="s">
        <v>11</v>
      </c>
      <c r="H212" s="15"/>
      <c r="I212" s="15" t="s">
        <v>14</v>
      </c>
      <c r="J212" s="15"/>
    </row>
    <row r="213" spans="1:10" ht="15">
      <c r="A213" s="12" t="str">
        <f t="shared" si="3"/>
        <v>2016-05-11</v>
      </c>
      <c r="B213" s="12" t="str">
        <f>"2225"</f>
        <v>2225</v>
      </c>
      <c r="C213" s="12" t="s">
        <v>23</v>
      </c>
      <c r="D213" s="12" t="s">
        <v>92</v>
      </c>
      <c r="E213" s="12" t="s">
        <v>24</v>
      </c>
      <c r="F213" s="12" t="s">
        <v>13</v>
      </c>
      <c r="G213" s="12" t="s">
        <v>11</v>
      </c>
      <c r="H213" s="15"/>
      <c r="I213" s="15" t="s">
        <v>14</v>
      </c>
      <c r="J213" s="15" t="s">
        <v>15</v>
      </c>
    </row>
    <row r="214" spans="1:10" ht="15">
      <c r="A214" s="12" t="str">
        <f t="shared" si="3"/>
        <v>2016-05-11</v>
      </c>
      <c r="B214" s="12" t="str">
        <f>"2230"</f>
        <v>2230</v>
      </c>
      <c r="C214" s="12" t="s">
        <v>52</v>
      </c>
      <c r="D214" s="12" t="s">
        <v>198</v>
      </c>
      <c r="E214" s="12" t="s">
        <v>199</v>
      </c>
      <c r="F214" s="12" t="s">
        <v>10</v>
      </c>
      <c r="G214" s="12" t="s">
        <v>11</v>
      </c>
      <c r="H214" s="15"/>
      <c r="I214" s="15" t="s">
        <v>14</v>
      </c>
      <c r="J214" s="15"/>
    </row>
    <row r="215" spans="1:10" ht="15">
      <c r="A215" s="12" t="str">
        <f t="shared" si="3"/>
        <v>2016-05-11</v>
      </c>
      <c r="B215" s="12" t="str">
        <f>"2325"</f>
        <v>2325</v>
      </c>
      <c r="C215" s="12" t="s">
        <v>57</v>
      </c>
      <c r="D215" s="12" t="s">
        <v>200</v>
      </c>
      <c r="E215" s="12" t="s">
        <v>58</v>
      </c>
      <c r="F215" s="12" t="s">
        <v>13</v>
      </c>
      <c r="G215" s="12" t="s">
        <v>11</v>
      </c>
      <c r="H215" s="15" t="s">
        <v>15</v>
      </c>
      <c r="I215" s="15" t="s">
        <v>14</v>
      </c>
      <c r="J215" s="15" t="s">
        <v>15</v>
      </c>
    </row>
    <row r="216" spans="1:10" ht="15">
      <c r="A216" s="12" t="str">
        <f t="shared" si="3"/>
        <v>2016-05-11</v>
      </c>
      <c r="B216" s="12" t="str">
        <f>"2330"</f>
        <v>2330</v>
      </c>
      <c r="C216" s="12" t="s">
        <v>35</v>
      </c>
      <c r="D216" s="12" t="s">
        <v>214</v>
      </c>
      <c r="E216" s="12" t="s">
        <v>59</v>
      </c>
      <c r="F216" s="12" t="s">
        <v>10</v>
      </c>
      <c r="G216" s="12" t="s">
        <v>11</v>
      </c>
      <c r="H216" s="15"/>
      <c r="I216" s="15" t="s">
        <v>12</v>
      </c>
      <c r="J216" s="15"/>
    </row>
    <row r="217" spans="1:10" ht="15">
      <c r="A217" s="12" t="str">
        <f t="shared" si="3"/>
        <v>2016-05-11</v>
      </c>
      <c r="B217" s="12" t="str">
        <f>"2425"</f>
        <v>2425</v>
      </c>
      <c r="C217" s="12" t="s">
        <v>16</v>
      </c>
      <c r="D217" s="12" t="s">
        <v>215</v>
      </c>
      <c r="E217" s="12" t="s">
        <v>32</v>
      </c>
      <c r="F217" s="12" t="s">
        <v>13</v>
      </c>
      <c r="G217" s="12" t="s">
        <v>11</v>
      </c>
      <c r="H217" s="15"/>
      <c r="I217" s="15" t="s">
        <v>14</v>
      </c>
      <c r="J217" s="15" t="s">
        <v>15</v>
      </c>
    </row>
    <row r="218" spans="1:10" ht="15">
      <c r="A218" s="12" t="str">
        <f t="shared" si="3"/>
        <v>2016-05-11</v>
      </c>
      <c r="B218" s="12" t="str">
        <f>"2430"</f>
        <v>2430</v>
      </c>
      <c r="C218" s="12" t="s">
        <v>147</v>
      </c>
      <c r="D218" s="12" t="s">
        <v>211</v>
      </c>
      <c r="E218" s="12" t="s">
        <v>310</v>
      </c>
      <c r="F218" s="12" t="s">
        <v>10</v>
      </c>
      <c r="G218" s="12" t="s">
        <v>11</v>
      </c>
      <c r="H218" s="15"/>
      <c r="I218" s="15" t="s">
        <v>14</v>
      </c>
      <c r="J218" s="15"/>
    </row>
    <row r="219" spans="1:10" ht="15">
      <c r="A219" s="12" t="str">
        <f t="shared" si="3"/>
        <v>2016-05-11</v>
      </c>
      <c r="B219" s="12" t="str">
        <f>"2500"</f>
        <v>2500</v>
      </c>
      <c r="C219" s="12" t="s">
        <v>31</v>
      </c>
      <c r="D219" s="12" t="s">
        <v>212</v>
      </c>
      <c r="E219" s="12" t="s">
        <v>213</v>
      </c>
      <c r="F219" s="12" t="s">
        <v>10</v>
      </c>
      <c r="G219" s="12" t="s">
        <v>11</v>
      </c>
      <c r="H219" s="15"/>
      <c r="I219" s="15" t="s">
        <v>14</v>
      </c>
      <c r="J219" s="15"/>
    </row>
    <row r="220" spans="1:10" ht="15">
      <c r="A220" s="12" t="str">
        <f t="shared" si="3"/>
        <v>2016-05-11</v>
      </c>
      <c r="B220" s="12" t="str">
        <f>"2530"</f>
        <v>2530</v>
      </c>
      <c r="C220" s="12" t="s">
        <v>139</v>
      </c>
      <c r="D220" s="12" t="s">
        <v>205</v>
      </c>
      <c r="E220" s="12" t="s">
        <v>206</v>
      </c>
      <c r="F220" s="12" t="s">
        <v>10</v>
      </c>
      <c r="G220" s="12" t="s">
        <v>11</v>
      </c>
      <c r="H220" s="15"/>
      <c r="I220" s="15" t="s">
        <v>12</v>
      </c>
      <c r="J220" s="15"/>
    </row>
    <row r="221" spans="1:10" ht="15">
      <c r="A221" s="12" t="str">
        <f t="shared" si="3"/>
        <v>2016-05-11</v>
      </c>
      <c r="B221" s="12" t="str">
        <f>"2555"</f>
        <v>2555</v>
      </c>
      <c r="C221" s="12" t="s">
        <v>30</v>
      </c>
      <c r="D221" s="12" t="s">
        <v>49</v>
      </c>
      <c r="E221" s="12" t="s">
        <v>50</v>
      </c>
      <c r="F221" s="12" t="s">
        <v>13</v>
      </c>
      <c r="G221" s="12" t="s">
        <v>11</v>
      </c>
      <c r="H221" s="15"/>
      <c r="I221" s="15" t="s">
        <v>14</v>
      </c>
      <c r="J221" s="15" t="s">
        <v>15</v>
      </c>
    </row>
    <row r="222" spans="1:10" ht="15">
      <c r="A222" s="12" t="str">
        <f t="shared" si="3"/>
        <v>2016-05-11</v>
      </c>
      <c r="B222" s="12" t="str">
        <f>"2600"</f>
        <v>2600</v>
      </c>
      <c r="C222" s="12" t="s">
        <v>134</v>
      </c>
      <c r="D222" s="12" t="s">
        <v>201</v>
      </c>
      <c r="E222" s="12" t="s">
        <v>202</v>
      </c>
      <c r="F222" s="12" t="s">
        <v>13</v>
      </c>
      <c r="G222" s="12" t="s">
        <v>11</v>
      </c>
      <c r="H222" s="15"/>
      <c r="I222" s="15" t="s">
        <v>14</v>
      </c>
      <c r="J222" s="15"/>
    </row>
    <row r="223" spans="1:10" ht="15">
      <c r="A223" s="12" t="str">
        <f t="shared" si="3"/>
        <v>2016-05-11</v>
      </c>
      <c r="B223" s="12" t="str">
        <f>"2625"</f>
        <v>2625</v>
      </c>
      <c r="C223" s="12" t="s">
        <v>27</v>
      </c>
      <c r="D223" s="12" t="s">
        <v>203</v>
      </c>
      <c r="E223" s="12" t="s">
        <v>204</v>
      </c>
      <c r="F223" s="12" t="s">
        <v>26</v>
      </c>
      <c r="G223" s="12" t="s">
        <v>11</v>
      </c>
      <c r="H223" s="15"/>
      <c r="I223" s="15" t="s">
        <v>14</v>
      </c>
      <c r="J223" s="15"/>
    </row>
    <row r="224" spans="1:10" ht="15">
      <c r="A224" s="12" t="str">
        <f t="shared" si="3"/>
        <v>2016-05-11</v>
      </c>
      <c r="B224" s="12" t="str">
        <f>"2630"</f>
        <v>2630</v>
      </c>
      <c r="C224" s="12" t="s">
        <v>42</v>
      </c>
      <c r="D224" s="12" t="s">
        <v>192</v>
      </c>
      <c r="E224" s="12" t="s">
        <v>193</v>
      </c>
      <c r="F224" s="12" t="s">
        <v>10</v>
      </c>
      <c r="G224" s="12" t="s">
        <v>11</v>
      </c>
      <c r="H224" s="15" t="s">
        <v>15</v>
      </c>
      <c r="I224" s="15" t="s">
        <v>14</v>
      </c>
      <c r="J224" s="15"/>
    </row>
    <row r="225" spans="1:10" ht="15">
      <c r="A225" s="12" t="str">
        <f t="shared" si="3"/>
        <v>2016-05-11</v>
      </c>
      <c r="B225" s="12" t="str">
        <f>"2655"</f>
        <v>2655</v>
      </c>
      <c r="C225" s="12" t="s">
        <v>19</v>
      </c>
      <c r="D225" s="12" t="s">
        <v>194</v>
      </c>
      <c r="E225" s="12" t="s">
        <v>195</v>
      </c>
      <c r="F225" s="12" t="s">
        <v>10</v>
      </c>
      <c r="G225" s="12" t="s">
        <v>11</v>
      </c>
      <c r="H225" s="15"/>
      <c r="I225" s="15" t="s">
        <v>14</v>
      </c>
      <c r="J225" s="15"/>
    </row>
    <row r="226" spans="1:10" ht="15">
      <c r="A226" s="12" t="str">
        <f t="shared" si="3"/>
        <v>2016-05-11</v>
      </c>
      <c r="B226" s="12" t="str">
        <f>"2700"</f>
        <v>2700</v>
      </c>
      <c r="C226" s="12" t="s">
        <v>153</v>
      </c>
      <c r="D226" s="12" t="s">
        <v>216</v>
      </c>
      <c r="E226" s="12" t="s">
        <v>217</v>
      </c>
      <c r="F226" s="12" t="s">
        <v>10</v>
      </c>
      <c r="G226" s="12" t="s">
        <v>11</v>
      </c>
      <c r="H226" s="15"/>
      <c r="I226" s="15" t="s">
        <v>14</v>
      </c>
      <c r="J226" s="15"/>
    </row>
    <row r="227" spans="1:10" ht="15">
      <c r="A227" s="12" t="str">
        <f t="shared" si="3"/>
        <v>2016-05-11</v>
      </c>
      <c r="B227" s="12" t="str">
        <f>"2755"</f>
        <v>2755</v>
      </c>
      <c r="C227" s="12" t="s">
        <v>23</v>
      </c>
      <c r="D227" s="12" t="s">
        <v>92</v>
      </c>
      <c r="E227" s="12" t="s">
        <v>24</v>
      </c>
      <c r="F227" s="12" t="s">
        <v>13</v>
      </c>
      <c r="G227" s="12" t="s">
        <v>11</v>
      </c>
      <c r="H227" s="15"/>
      <c r="I227" s="15" t="s">
        <v>14</v>
      </c>
      <c r="J227" s="15" t="s">
        <v>15</v>
      </c>
    </row>
    <row r="228" spans="1:10" ht="15">
      <c r="A228" s="12" t="str">
        <f t="shared" si="3"/>
        <v>2016-05-11</v>
      </c>
      <c r="B228" s="12" t="str">
        <f>"2800"</f>
        <v>2800</v>
      </c>
      <c r="C228" s="12" t="s">
        <v>52</v>
      </c>
      <c r="D228" s="12" t="s">
        <v>198</v>
      </c>
      <c r="E228" s="12" t="s">
        <v>199</v>
      </c>
      <c r="F228" s="12" t="s">
        <v>10</v>
      </c>
      <c r="G228" s="12" t="s">
        <v>11</v>
      </c>
      <c r="H228" s="15"/>
      <c r="I228" s="15" t="s">
        <v>14</v>
      </c>
      <c r="J228" s="15"/>
    </row>
    <row r="229" spans="1:10" ht="15">
      <c r="A229" s="12" t="str">
        <f t="shared" si="3"/>
        <v>2016-05-11</v>
      </c>
      <c r="B229" s="12" t="str">
        <f>"2855"</f>
        <v>2855</v>
      </c>
      <c r="C229" s="12" t="s">
        <v>57</v>
      </c>
      <c r="D229" s="12" t="s">
        <v>200</v>
      </c>
      <c r="E229" s="12" t="s">
        <v>58</v>
      </c>
      <c r="F229" s="12" t="s">
        <v>13</v>
      </c>
      <c r="G229" s="12" t="s">
        <v>11</v>
      </c>
      <c r="H229" s="15" t="s">
        <v>15</v>
      </c>
      <c r="I229" s="15" t="s">
        <v>14</v>
      </c>
      <c r="J229" s="15" t="s">
        <v>15</v>
      </c>
    </row>
    <row r="230" spans="1:10" ht="15">
      <c r="A230" s="12" t="str">
        <f aca="true" t="shared" si="4" ref="A230:A289">"2016-05-12"</f>
        <v>2016-05-12</v>
      </c>
      <c r="B230" s="12" t="str">
        <f>"0500"</f>
        <v>0500</v>
      </c>
      <c r="C230" s="12" t="s">
        <v>64</v>
      </c>
      <c r="D230" s="12" t="s">
        <v>190</v>
      </c>
      <c r="E230" s="12" t="s">
        <v>191</v>
      </c>
      <c r="F230" s="12" t="s">
        <v>10</v>
      </c>
      <c r="G230" s="12" t="s">
        <v>11</v>
      </c>
      <c r="H230" s="15"/>
      <c r="I230" s="15" t="s">
        <v>14</v>
      </c>
      <c r="J230" s="15"/>
    </row>
    <row r="231" spans="1:10" ht="15">
      <c r="A231" s="12" t="str">
        <f t="shared" si="4"/>
        <v>2016-05-12</v>
      </c>
      <c r="B231" s="12" t="str">
        <f>"0530"</f>
        <v>0530</v>
      </c>
      <c r="C231" s="12" t="s">
        <v>39</v>
      </c>
      <c r="D231" s="12" t="s">
        <v>207</v>
      </c>
      <c r="E231" s="12" t="s">
        <v>208</v>
      </c>
      <c r="F231" s="12" t="s">
        <v>13</v>
      </c>
      <c r="G231" s="12" t="s">
        <v>11</v>
      </c>
      <c r="H231" s="15"/>
      <c r="I231" s="15" t="s">
        <v>14</v>
      </c>
      <c r="J231" s="15" t="s">
        <v>15</v>
      </c>
    </row>
    <row r="232" spans="1:10" ht="15">
      <c r="A232" s="12" t="str">
        <f t="shared" si="4"/>
        <v>2016-05-12</v>
      </c>
      <c r="B232" s="12" t="str">
        <f>"0600"</f>
        <v>0600</v>
      </c>
      <c r="C232" s="12" t="s">
        <v>31</v>
      </c>
      <c r="D232" s="12" t="s">
        <v>212</v>
      </c>
      <c r="E232" s="12" t="s">
        <v>213</v>
      </c>
      <c r="F232" s="12" t="s">
        <v>10</v>
      </c>
      <c r="G232" s="12" t="s">
        <v>11</v>
      </c>
      <c r="H232" s="15"/>
      <c r="I232" s="15" t="s">
        <v>14</v>
      </c>
      <c r="J232" s="15"/>
    </row>
    <row r="233" spans="1:10" ht="15">
      <c r="A233" s="12" t="str">
        <f t="shared" si="4"/>
        <v>2016-05-12</v>
      </c>
      <c r="B233" s="12" t="str">
        <f>"0630"</f>
        <v>0630</v>
      </c>
      <c r="C233" s="12" t="s">
        <v>51</v>
      </c>
      <c r="D233" s="12" t="s">
        <v>196</v>
      </c>
      <c r="E233" s="12" t="s">
        <v>197</v>
      </c>
      <c r="F233" s="12" t="s">
        <v>10</v>
      </c>
      <c r="G233" s="12" t="s">
        <v>11</v>
      </c>
      <c r="H233" s="15"/>
      <c r="I233" s="15" t="s">
        <v>12</v>
      </c>
      <c r="J233" s="15"/>
    </row>
    <row r="234" spans="1:10" ht="15">
      <c r="A234" s="12" t="str">
        <f t="shared" si="4"/>
        <v>2016-05-12</v>
      </c>
      <c r="B234" s="12" t="str">
        <f>"0700"</f>
        <v>0700</v>
      </c>
      <c r="C234" s="12" t="s">
        <v>52</v>
      </c>
      <c r="D234" s="12" t="s">
        <v>198</v>
      </c>
      <c r="E234" s="12" t="s">
        <v>199</v>
      </c>
      <c r="F234" s="12" t="s">
        <v>10</v>
      </c>
      <c r="G234" s="12" t="s">
        <v>11</v>
      </c>
      <c r="H234" s="15"/>
      <c r="I234" s="15" t="s">
        <v>14</v>
      </c>
      <c r="J234" s="15"/>
    </row>
    <row r="235" spans="1:10" ht="15">
      <c r="A235" s="12" t="str">
        <f t="shared" si="4"/>
        <v>2016-05-12</v>
      </c>
      <c r="B235" s="12" t="str">
        <f>"0755"</f>
        <v>0755</v>
      </c>
      <c r="C235" s="12" t="s">
        <v>57</v>
      </c>
      <c r="D235" s="12" t="s">
        <v>200</v>
      </c>
      <c r="E235" s="12" t="s">
        <v>58</v>
      </c>
      <c r="F235" s="12" t="s">
        <v>13</v>
      </c>
      <c r="G235" s="12" t="s">
        <v>11</v>
      </c>
      <c r="H235" s="15" t="s">
        <v>15</v>
      </c>
      <c r="I235" s="15" t="s">
        <v>14</v>
      </c>
      <c r="J235" s="15" t="s">
        <v>15</v>
      </c>
    </row>
    <row r="236" spans="1:10" ht="15">
      <c r="A236" s="12" t="str">
        <f t="shared" si="4"/>
        <v>2016-05-12</v>
      </c>
      <c r="B236" s="12" t="str">
        <f>"0800"</f>
        <v>0800</v>
      </c>
      <c r="C236" s="12" t="s">
        <v>134</v>
      </c>
      <c r="D236" s="12" t="s">
        <v>201</v>
      </c>
      <c r="E236" s="12" t="s">
        <v>202</v>
      </c>
      <c r="F236" s="12" t="s">
        <v>13</v>
      </c>
      <c r="G236" s="12" t="s">
        <v>11</v>
      </c>
      <c r="H236" s="15"/>
      <c r="I236" s="15" t="s">
        <v>14</v>
      </c>
      <c r="J236" s="15"/>
    </row>
    <row r="237" spans="1:10" ht="15">
      <c r="A237" s="12" t="str">
        <f t="shared" si="4"/>
        <v>2016-05-12</v>
      </c>
      <c r="B237" s="12" t="str">
        <f>"0825"</f>
        <v>0825</v>
      </c>
      <c r="C237" s="12" t="s">
        <v>27</v>
      </c>
      <c r="D237" s="12" t="s">
        <v>203</v>
      </c>
      <c r="E237" s="12" t="s">
        <v>204</v>
      </c>
      <c r="F237" s="12" t="s">
        <v>26</v>
      </c>
      <c r="G237" s="12" t="s">
        <v>11</v>
      </c>
      <c r="H237" s="15"/>
      <c r="I237" s="15" t="s">
        <v>14</v>
      </c>
      <c r="J237" s="15"/>
    </row>
    <row r="238" spans="1:10" ht="15">
      <c r="A238" s="12" t="str">
        <f t="shared" si="4"/>
        <v>2016-05-12</v>
      </c>
      <c r="B238" s="12" t="str">
        <f>"0830"</f>
        <v>0830</v>
      </c>
      <c r="C238" s="12" t="s">
        <v>139</v>
      </c>
      <c r="D238" s="12" t="s">
        <v>205</v>
      </c>
      <c r="E238" s="12" t="s">
        <v>206</v>
      </c>
      <c r="F238" s="12" t="s">
        <v>10</v>
      </c>
      <c r="G238" s="12" t="s">
        <v>11</v>
      </c>
      <c r="H238" s="15"/>
      <c r="I238" s="15" t="s">
        <v>12</v>
      </c>
      <c r="J238" s="15"/>
    </row>
    <row r="239" spans="1:10" ht="15">
      <c r="A239" s="12" t="str">
        <f t="shared" si="4"/>
        <v>2016-05-12</v>
      </c>
      <c r="B239" s="12" t="str">
        <f>"0855"</f>
        <v>0855</v>
      </c>
      <c r="C239" s="12" t="s">
        <v>30</v>
      </c>
      <c r="D239" s="12" t="s">
        <v>49</v>
      </c>
      <c r="E239" s="12" t="s">
        <v>50</v>
      </c>
      <c r="F239" s="12" t="s">
        <v>13</v>
      </c>
      <c r="G239" s="12" t="s">
        <v>11</v>
      </c>
      <c r="H239" s="15"/>
      <c r="I239" s="15" t="s">
        <v>14</v>
      </c>
      <c r="J239" s="15" t="s">
        <v>15</v>
      </c>
    </row>
    <row r="240" spans="1:10" ht="15">
      <c r="A240" s="12" t="str">
        <f t="shared" si="4"/>
        <v>2016-05-12</v>
      </c>
      <c r="B240" s="12" t="str">
        <f>"0900"</f>
        <v>0900</v>
      </c>
      <c r="C240" s="12" t="s">
        <v>35</v>
      </c>
      <c r="D240" s="12" t="s">
        <v>214</v>
      </c>
      <c r="E240" s="12" t="s">
        <v>59</v>
      </c>
      <c r="F240" s="12" t="s">
        <v>10</v>
      </c>
      <c r="G240" s="12" t="s">
        <v>11</v>
      </c>
      <c r="H240" s="15"/>
      <c r="I240" s="15" t="s">
        <v>12</v>
      </c>
      <c r="J240" s="15"/>
    </row>
    <row r="241" spans="1:10" ht="15">
      <c r="A241" s="12" t="str">
        <f t="shared" si="4"/>
        <v>2016-05-12</v>
      </c>
      <c r="B241" s="12" t="str">
        <f>"0955"</f>
        <v>0955</v>
      </c>
      <c r="C241" s="12" t="s">
        <v>16</v>
      </c>
      <c r="D241" s="12" t="s">
        <v>215</v>
      </c>
      <c r="E241" s="12" t="s">
        <v>32</v>
      </c>
      <c r="F241" s="12" t="s">
        <v>13</v>
      </c>
      <c r="G241" s="12" t="s">
        <v>11</v>
      </c>
      <c r="H241" s="15"/>
      <c r="I241" s="15" t="s">
        <v>14</v>
      </c>
      <c r="J241" s="15" t="s">
        <v>15</v>
      </c>
    </row>
    <row r="242" spans="1:10" ht="15">
      <c r="A242" s="12" t="str">
        <f t="shared" si="4"/>
        <v>2016-05-12</v>
      </c>
      <c r="B242" s="12" t="str">
        <f>"1000"</f>
        <v>1000</v>
      </c>
      <c r="C242" s="12" t="s">
        <v>64</v>
      </c>
      <c r="D242" s="12" t="s">
        <v>190</v>
      </c>
      <c r="E242" s="12" t="s">
        <v>191</v>
      </c>
      <c r="F242" s="12" t="s">
        <v>10</v>
      </c>
      <c r="G242" s="12" t="s">
        <v>11</v>
      </c>
      <c r="H242" s="15"/>
      <c r="I242" s="15" t="s">
        <v>14</v>
      </c>
      <c r="J242" s="15"/>
    </row>
    <row r="243" spans="1:10" ht="15">
      <c r="A243" s="12" t="str">
        <f t="shared" si="4"/>
        <v>2016-05-12</v>
      </c>
      <c r="B243" s="12" t="str">
        <f>"1030"</f>
        <v>1030</v>
      </c>
      <c r="C243" s="12" t="s">
        <v>42</v>
      </c>
      <c r="D243" s="12" t="s">
        <v>192</v>
      </c>
      <c r="E243" s="12" t="s">
        <v>193</v>
      </c>
      <c r="F243" s="12" t="s">
        <v>10</v>
      </c>
      <c r="G243" s="12" t="s">
        <v>11</v>
      </c>
      <c r="H243" s="15" t="s">
        <v>15</v>
      </c>
      <c r="I243" s="15" t="s">
        <v>14</v>
      </c>
      <c r="J243" s="15"/>
    </row>
    <row r="244" spans="1:10" ht="15">
      <c r="A244" s="12" t="str">
        <f t="shared" si="4"/>
        <v>2016-05-12</v>
      </c>
      <c r="B244" s="12" t="str">
        <f>"1055"</f>
        <v>1055</v>
      </c>
      <c r="C244" s="12" t="s">
        <v>19</v>
      </c>
      <c r="D244" s="12" t="s">
        <v>194</v>
      </c>
      <c r="E244" s="12" t="s">
        <v>195</v>
      </c>
      <c r="F244" s="12" t="s">
        <v>10</v>
      </c>
      <c r="G244" s="12" t="s">
        <v>11</v>
      </c>
      <c r="H244" s="15"/>
      <c r="I244" s="15" t="s">
        <v>14</v>
      </c>
      <c r="J244" s="15"/>
    </row>
    <row r="245" spans="1:10" ht="15">
      <c r="A245" s="12" t="str">
        <f t="shared" si="4"/>
        <v>2016-05-12</v>
      </c>
      <c r="B245" s="12" t="str">
        <f>"1100"</f>
        <v>1100</v>
      </c>
      <c r="C245" s="12" t="s">
        <v>153</v>
      </c>
      <c r="D245" s="12" t="s">
        <v>216</v>
      </c>
      <c r="E245" s="12" t="s">
        <v>217</v>
      </c>
      <c r="F245" s="12" t="s">
        <v>10</v>
      </c>
      <c r="G245" s="12" t="s">
        <v>11</v>
      </c>
      <c r="H245" s="15"/>
      <c r="I245" s="15" t="s">
        <v>14</v>
      </c>
      <c r="J245" s="15"/>
    </row>
    <row r="246" spans="1:10" ht="15">
      <c r="A246" s="12" t="str">
        <f t="shared" si="4"/>
        <v>2016-05-12</v>
      </c>
      <c r="B246" s="12" t="str">
        <f>"1155"</f>
        <v>1155</v>
      </c>
      <c r="C246" s="12" t="s">
        <v>23</v>
      </c>
      <c r="D246" s="12" t="s">
        <v>92</v>
      </c>
      <c r="E246" s="12" t="s">
        <v>24</v>
      </c>
      <c r="F246" s="12" t="s">
        <v>13</v>
      </c>
      <c r="G246" s="12" t="s">
        <v>11</v>
      </c>
      <c r="H246" s="15"/>
      <c r="I246" s="15" t="s">
        <v>14</v>
      </c>
      <c r="J246" s="15" t="s">
        <v>15</v>
      </c>
    </row>
    <row r="247" spans="1:10" ht="15">
      <c r="A247" s="12" t="str">
        <f t="shared" si="4"/>
        <v>2016-05-12</v>
      </c>
      <c r="B247" s="12" t="str">
        <f>"1200"</f>
        <v>1200</v>
      </c>
      <c r="C247" s="12" t="s">
        <v>51</v>
      </c>
      <c r="D247" s="12" t="s">
        <v>196</v>
      </c>
      <c r="E247" s="12" t="s">
        <v>197</v>
      </c>
      <c r="F247" s="12" t="s">
        <v>10</v>
      </c>
      <c r="G247" s="12" t="s">
        <v>11</v>
      </c>
      <c r="H247" s="15"/>
      <c r="I247" s="15" t="s">
        <v>12</v>
      </c>
      <c r="J247" s="15"/>
    </row>
    <row r="248" spans="1:10" ht="15">
      <c r="A248" s="12" t="str">
        <f t="shared" si="4"/>
        <v>2016-05-12</v>
      </c>
      <c r="B248" s="12" t="str">
        <f>"1230"</f>
        <v>1230</v>
      </c>
      <c r="C248" s="12" t="s">
        <v>139</v>
      </c>
      <c r="D248" s="12" t="s">
        <v>205</v>
      </c>
      <c r="E248" s="12" t="s">
        <v>206</v>
      </c>
      <c r="F248" s="12" t="s">
        <v>10</v>
      </c>
      <c r="G248" s="12" t="s">
        <v>11</v>
      </c>
      <c r="H248" s="15"/>
      <c r="I248" s="15" t="s">
        <v>12</v>
      </c>
      <c r="J248" s="15"/>
    </row>
    <row r="249" spans="1:10" ht="15">
      <c r="A249" s="12" t="str">
        <f t="shared" si="4"/>
        <v>2016-05-12</v>
      </c>
      <c r="B249" s="12" t="str">
        <f>"1255"</f>
        <v>1255</v>
      </c>
      <c r="C249" s="12" t="s">
        <v>30</v>
      </c>
      <c r="D249" s="12" t="s">
        <v>49</v>
      </c>
      <c r="E249" s="12" t="s">
        <v>50</v>
      </c>
      <c r="F249" s="12" t="s">
        <v>13</v>
      </c>
      <c r="G249" s="12" t="s">
        <v>11</v>
      </c>
      <c r="H249" s="15"/>
      <c r="I249" s="15" t="s">
        <v>14</v>
      </c>
      <c r="J249" s="15" t="s">
        <v>15</v>
      </c>
    </row>
    <row r="250" spans="1:10" ht="15">
      <c r="A250" s="12" t="str">
        <f t="shared" si="4"/>
        <v>2016-05-12</v>
      </c>
      <c r="B250" s="12" t="str">
        <f>"1300"</f>
        <v>1300</v>
      </c>
      <c r="C250" s="12" t="s">
        <v>147</v>
      </c>
      <c r="D250" s="12" t="s">
        <v>211</v>
      </c>
      <c r="E250" s="12" t="s">
        <v>310</v>
      </c>
      <c r="F250" s="12" t="s">
        <v>10</v>
      </c>
      <c r="G250" s="12" t="s">
        <v>11</v>
      </c>
      <c r="H250" s="15"/>
      <c r="I250" s="15" t="s">
        <v>14</v>
      </c>
      <c r="J250" s="15"/>
    </row>
    <row r="251" spans="1:10" ht="15">
      <c r="A251" s="12" t="str">
        <f t="shared" si="4"/>
        <v>2016-05-12</v>
      </c>
      <c r="B251" s="12" t="str">
        <f>"1330"</f>
        <v>1330</v>
      </c>
      <c r="C251" s="12" t="s">
        <v>31</v>
      </c>
      <c r="D251" s="12" t="s">
        <v>212</v>
      </c>
      <c r="E251" s="12" t="s">
        <v>213</v>
      </c>
      <c r="F251" s="12" t="s">
        <v>10</v>
      </c>
      <c r="G251" s="12" t="s">
        <v>11</v>
      </c>
      <c r="H251" s="15"/>
      <c r="I251" s="15" t="s">
        <v>14</v>
      </c>
      <c r="J251" s="15"/>
    </row>
    <row r="252" spans="1:10" ht="15">
      <c r="A252" s="12" t="str">
        <f t="shared" si="4"/>
        <v>2016-05-12</v>
      </c>
      <c r="B252" s="12" t="str">
        <f>"1400"</f>
        <v>1400</v>
      </c>
      <c r="C252" s="12" t="s">
        <v>35</v>
      </c>
      <c r="D252" s="12" t="s">
        <v>214</v>
      </c>
      <c r="E252" s="12" t="s">
        <v>59</v>
      </c>
      <c r="F252" s="12" t="s">
        <v>10</v>
      </c>
      <c r="G252" s="12" t="s">
        <v>11</v>
      </c>
      <c r="H252" s="15"/>
      <c r="I252" s="15" t="s">
        <v>12</v>
      </c>
      <c r="J252" s="15"/>
    </row>
    <row r="253" spans="1:10" ht="15">
      <c r="A253" s="12" t="str">
        <f t="shared" si="4"/>
        <v>2016-05-12</v>
      </c>
      <c r="B253" s="12" t="str">
        <f>"1455"</f>
        <v>1455</v>
      </c>
      <c r="C253" s="12" t="s">
        <v>16</v>
      </c>
      <c r="D253" s="12" t="s">
        <v>215</v>
      </c>
      <c r="E253" s="12" t="s">
        <v>32</v>
      </c>
      <c r="F253" s="12" t="s">
        <v>13</v>
      </c>
      <c r="G253" s="12" t="s">
        <v>11</v>
      </c>
      <c r="H253" s="15"/>
      <c r="I253" s="15" t="s">
        <v>14</v>
      </c>
      <c r="J253" s="15" t="s">
        <v>15</v>
      </c>
    </row>
    <row r="254" spans="1:10" ht="15">
      <c r="A254" s="12" t="str">
        <f t="shared" si="4"/>
        <v>2016-05-12</v>
      </c>
      <c r="B254" s="12" t="str">
        <f>"1500"</f>
        <v>1500</v>
      </c>
      <c r="C254" s="12" t="s">
        <v>64</v>
      </c>
      <c r="D254" s="12" t="s">
        <v>218</v>
      </c>
      <c r="E254" s="12" t="s">
        <v>219</v>
      </c>
      <c r="F254" s="12" t="s">
        <v>10</v>
      </c>
      <c r="G254" s="12" t="s">
        <v>11</v>
      </c>
      <c r="H254" s="15"/>
      <c r="I254" s="15" t="s">
        <v>14</v>
      </c>
      <c r="J254" s="15"/>
    </row>
    <row r="255" spans="1:10" ht="15">
      <c r="A255" s="12" t="str">
        <f t="shared" si="4"/>
        <v>2016-05-12</v>
      </c>
      <c r="B255" s="12" t="str">
        <f>"1530"</f>
        <v>1530</v>
      </c>
      <c r="C255" s="12" t="s">
        <v>42</v>
      </c>
      <c r="D255" s="12" t="s">
        <v>220</v>
      </c>
      <c r="E255" s="12" t="s">
        <v>221</v>
      </c>
      <c r="F255" s="12" t="s">
        <v>10</v>
      </c>
      <c r="G255" s="12" t="s">
        <v>11</v>
      </c>
      <c r="H255" s="15"/>
      <c r="I255" s="15" t="s">
        <v>14</v>
      </c>
      <c r="J255" s="15"/>
    </row>
    <row r="256" spans="1:10" ht="15">
      <c r="A256" s="12" t="str">
        <f t="shared" si="4"/>
        <v>2016-05-12</v>
      </c>
      <c r="B256" s="12" t="str">
        <f>"1555"</f>
        <v>1555</v>
      </c>
      <c r="C256" s="12" t="s">
        <v>19</v>
      </c>
      <c r="D256" s="12" t="s">
        <v>222</v>
      </c>
      <c r="E256" s="12" t="s">
        <v>223</v>
      </c>
      <c r="F256" s="12" t="s">
        <v>10</v>
      </c>
      <c r="G256" s="12" t="s">
        <v>11</v>
      </c>
      <c r="H256" s="15"/>
      <c r="I256" s="15" t="s">
        <v>14</v>
      </c>
      <c r="J256" s="15"/>
    </row>
    <row r="257" spans="1:10" ht="15">
      <c r="A257" s="12" t="str">
        <f t="shared" si="4"/>
        <v>2016-05-12</v>
      </c>
      <c r="B257" s="12" t="str">
        <f>"1600"</f>
        <v>1600</v>
      </c>
      <c r="C257" s="12" t="s">
        <v>51</v>
      </c>
      <c r="D257" s="12" t="s">
        <v>224</v>
      </c>
      <c r="E257" s="12" t="s">
        <v>225</v>
      </c>
      <c r="F257" s="12" t="s">
        <v>10</v>
      </c>
      <c r="G257" s="12" t="s">
        <v>11</v>
      </c>
      <c r="H257" s="15"/>
      <c r="I257" s="15" t="s">
        <v>12</v>
      </c>
      <c r="J257" s="15"/>
    </row>
    <row r="258" spans="1:10" ht="15">
      <c r="A258" s="12" t="str">
        <f t="shared" si="4"/>
        <v>2016-05-12</v>
      </c>
      <c r="B258" s="12" t="str">
        <f>"1630"</f>
        <v>1630</v>
      </c>
      <c r="C258" s="12" t="s">
        <v>52</v>
      </c>
      <c r="D258" s="12" t="s">
        <v>226</v>
      </c>
      <c r="E258" s="12" t="s">
        <v>227</v>
      </c>
      <c r="F258" s="12" t="s">
        <v>10</v>
      </c>
      <c r="G258" s="12" t="s">
        <v>11</v>
      </c>
      <c r="H258" s="15" t="s">
        <v>15</v>
      </c>
      <c r="I258" s="15" t="s">
        <v>14</v>
      </c>
      <c r="J258" s="15"/>
    </row>
    <row r="259" spans="1:10" ht="15">
      <c r="A259" s="12" t="str">
        <f t="shared" si="4"/>
        <v>2016-05-12</v>
      </c>
      <c r="B259" s="12" t="str">
        <f>"1725"</f>
        <v>1725</v>
      </c>
      <c r="C259" s="12" t="s">
        <v>57</v>
      </c>
      <c r="D259" s="12" t="s">
        <v>228</v>
      </c>
      <c r="E259" s="12" t="s">
        <v>58</v>
      </c>
      <c r="F259" s="12" t="s">
        <v>13</v>
      </c>
      <c r="G259" s="12" t="s">
        <v>11</v>
      </c>
      <c r="H259" s="15"/>
      <c r="I259" s="15" t="s">
        <v>14</v>
      </c>
      <c r="J259" s="15" t="s">
        <v>15</v>
      </c>
    </row>
    <row r="260" spans="1:10" ht="15">
      <c r="A260" s="12" t="str">
        <f t="shared" si="4"/>
        <v>2016-05-12</v>
      </c>
      <c r="B260" s="12" t="str">
        <f>"1730"</f>
        <v>1730</v>
      </c>
      <c r="C260" s="12" t="s">
        <v>134</v>
      </c>
      <c r="D260" s="12" t="s">
        <v>229</v>
      </c>
      <c r="E260" s="12" t="s">
        <v>230</v>
      </c>
      <c r="F260" s="12" t="s">
        <v>13</v>
      </c>
      <c r="G260" s="12" t="s">
        <v>11</v>
      </c>
      <c r="H260" s="15"/>
      <c r="I260" s="15" t="s">
        <v>14</v>
      </c>
      <c r="J260" s="15"/>
    </row>
    <row r="261" spans="1:10" ht="15">
      <c r="A261" s="12" t="str">
        <f t="shared" si="4"/>
        <v>2016-05-12</v>
      </c>
      <c r="B261" s="12" t="str">
        <f>"1755"</f>
        <v>1755</v>
      </c>
      <c r="C261" s="12" t="s">
        <v>27</v>
      </c>
      <c r="D261" s="12" t="s">
        <v>231</v>
      </c>
      <c r="E261" s="12" t="s">
        <v>232</v>
      </c>
      <c r="F261" s="12" t="s">
        <v>26</v>
      </c>
      <c r="G261" s="12" t="s">
        <v>11</v>
      </c>
      <c r="H261" s="15"/>
      <c r="I261" s="15" t="s">
        <v>14</v>
      </c>
      <c r="J261" s="15"/>
    </row>
    <row r="262" spans="1:10" ht="15">
      <c r="A262" s="12" t="str">
        <f t="shared" si="4"/>
        <v>2016-05-12</v>
      </c>
      <c r="B262" s="12" t="str">
        <f>"1800"</f>
        <v>1800</v>
      </c>
      <c r="C262" s="12" t="s">
        <v>139</v>
      </c>
      <c r="D262" s="12" t="s">
        <v>233</v>
      </c>
      <c r="E262" s="12" t="s">
        <v>234</v>
      </c>
      <c r="F262" s="12" t="s">
        <v>10</v>
      </c>
      <c r="G262" s="12" t="s">
        <v>11</v>
      </c>
      <c r="H262" s="15"/>
      <c r="I262" s="15" t="s">
        <v>14</v>
      </c>
      <c r="J262" s="15"/>
    </row>
    <row r="263" spans="1:10" ht="15">
      <c r="A263" s="12" t="str">
        <f t="shared" si="4"/>
        <v>2016-05-12</v>
      </c>
      <c r="B263" s="12" t="str">
        <f>"1825"</f>
        <v>1825</v>
      </c>
      <c r="C263" s="12" t="s">
        <v>30</v>
      </c>
      <c r="D263" s="12" t="s">
        <v>235</v>
      </c>
      <c r="E263" s="12" t="s">
        <v>236</v>
      </c>
      <c r="F263" s="12" t="s">
        <v>13</v>
      </c>
      <c r="G263" s="12" t="s">
        <v>11</v>
      </c>
      <c r="H263" s="15"/>
      <c r="I263" s="15" t="s">
        <v>14</v>
      </c>
      <c r="J263" s="15" t="s">
        <v>15</v>
      </c>
    </row>
    <row r="264" spans="1:10" ht="15">
      <c r="A264" s="12" t="str">
        <f t="shared" si="4"/>
        <v>2016-05-12</v>
      </c>
      <c r="B264" s="12" t="str">
        <f>"1830"</f>
        <v>1830</v>
      </c>
      <c r="C264" s="12" t="s">
        <v>237</v>
      </c>
      <c r="D264" s="12" t="s">
        <v>238</v>
      </c>
      <c r="E264" s="12" t="s">
        <v>239</v>
      </c>
      <c r="F264" s="12" t="s">
        <v>10</v>
      </c>
      <c r="G264" s="12" t="s">
        <v>11</v>
      </c>
      <c r="H264" s="15"/>
      <c r="I264" s="15" t="s">
        <v>14</v>
      </c>
      <c r="J264" s="15"/>
    </row>
    <row r="265" spans="1:10" ht="15">
      <c r="A265" s="12" t="str">
        <f t="shared" si="4"/>
        <v>2016-05-12</v>
      </c>
      <c r="B265" s="12" t="str">
        <f>"1900"</f>
        <v>1900</v>
      </c>
      <c r="C265" s="12" t="s">
        <v>55</v>
      </c>
      <c r="D265" s="12" t="s">
        <v>240</v>
      </c>
      <c r="E265" s="12" t="s">
        <v>241</v>
      </c>
      <c r="F265" s="12" t="s">
        <v>13</v>
      </c>
      <c r="G265" s="12" t="s">
        <v>11</v>
      </c>
      <c r="H265" s="15" t="s">
        <v>15</v>
      </c>
      <c r="I265" s="15" t="s">
        <v>14</v>
      </c>
      <c r="J265" s="15" t="s">
        <v>15</v>
      </c>
    </row>
    <row r="266" spans="1:10" ht="15">
      <c r="A266" s="12" t="str">
        <f t="shared" si="4"/>
        <v>2016-05-12</v>
      </c>
      <c r="B266" s="12" t="str">
        <f>"1930"</f>
        <v>1930</v>
      </c>
      <c r="C266" s="12" t="s">
        <v>147</v>
      </c>
      <c r="D266" s="12" t="s">
        <v>242</v>
      </c>
      <c r="E266" s="12" t="s">
        <v>311</v>
      </c>
      <c r="F266" s="12" t="s">
        <v>10</v>
      </c>
      <c r="G266" s="12" t="s">
        <v>11</v>
      </c>
      <c r="H266" s="15"/>
      <c r="I266" s="15" t="s">
        <v>14</v>
      </c>
      <c r="J266" s="15"/>
    </row>
    <row r="267" spans="1:10" ht="15">
      <c r="A267" s="12" t="str">
        <f t="shared" si="4"/>
        <v>2016-05-12</v>
      </c>
      <c r="B267" s="12" t="str">
        <f>"2000"</f>
        <v>2000</v>
      </c>
      <c r="C267" s="12" t="s">
        <v>31</v>
      </c>
      <c r="D267" s="12" t="s">
        <v>243</v>
      </c>
      <c r="E267" s="12" t="s">
        <v>244</v>
      </c>
      <c r="F267" s="12" t="s">
        <v>10</v>
      </c>
      <c r="G267" s="12" t="s">
        <v>11</v>
      </c>
      <c r="H267" s="15"/>
      <c r="I267" s="15" t="s">
        <v>14</v>
      </c>
      <c r="J267" s="15"/>
    </row>
    <row r="268" spans="1:10" ht="15">
      <c r="A268" s="12" t="str">
        <f t="shared" si="4"/>
        <v>2016-05-12</v>
      </c>
      <c r="B268" s="12" t="str">
        <f>"2030"</f>
        <v>2030</v>
      </c>
      <c r="C268" s="12" t="s">
        <v>35</v>
      </c>
      <c r="D268" s="12" t="s">
        <v>245</v>
      </c>
      <c r="E268" s="12" t="s">
        <v>59</v>
      </c>
      <c r="F268" s="12" t="s">
        <v>10</v>
      </c>
      <c r="G268" s="12" t="s">
        <v>11</v>
      </c>
      <c r="H268" s="15"/>
      <c r="I268" s="15" t="s">
        <v>12</v>
      </c>
      <c r="J268" s="15"/>
    </row>
    <row r="269" spans="1:10" ht="18" customHeight="1">
      <c r="A269" s="12" t="str">
        <f t="shared" si="4"/>
        <v>2016-05-12</v>
      </c>
      <c r="B269" s="12" t="str">
        <f>"2125"</f>
        <v>2125</v>
      </c>
      <c r="C269" s="12" t="s">
        <v>16</v>
      </c>
      <c r="D269" s="12" t="s">
        <v>246</v>
      </c>
      <c r="E269" s="12" t="s">
        <v>32</v>
      </c>
      <c r="F269" s="12" t="s">
        <v>13</v>
      </c>
      <c r="G269" s="12" t="s">
        <v>11</v>
      </c>
      <c r="H269" s="15" t="s">
        <v>15</v>
      </c>
      <c r="I269" s="15" t="s">
        <v>14</v>
      </c>
      <c r="J269" s="15" t="s">
        <v>15</v>
      </c>
    </row>
    <row r="270" spans="1:10" ht="15">
      <c r="A270" s="12" t="str">
        <f t="shared" si="4"/>
        <v>2016-05-12</v>
      </c>
      <c r="B270" s="12" t="str">
        <f>"2130"</f>
        <v>2130</v>
      </c>
      <c r="C270" s="12" t="s">
        <v>153</v>
      </c>
      <c r="D270" s="12" t="s">
        <v>247</v>
      </c>
      <c r="E270" s="12" t="s">
        <v>248</v>
      </c>
      <c r="F270" s="12" t="s">
        <v>10</v>
      </c>
      <c r="G270" s="12" t="s">
        <v>11</v>
      </c>
      <c r="H270" s="15"/>
      <c r="I270" s="15" t="s">
        <v>14</v>
      </c>
      <c r="J270" s="15"/>
    </row>
    <row r="271" spans="1:10" ht="15">
      <c r="A271" s="12" t="str">
        <f t="shared" si="4"/>
        <v>2016-05-12</v>
      </c>
      <c r="B271" s="12" t="str">
        <f>"2200"</f>
        <v>2200</v>
      </c>
      <c r="C271" s="12" t="s">
        <v>153</v>
      </c>
      <c r="D271" s="12" t="s">
        <v>249</v>
      </c>
      <c r="E271" s="12" t="s">
        <v>250</v>
      </c>
      <c r="F271" s="12" t="s">
        <v>10</v>
      </c>
      <c r="G271" s="12" t="s">
        <v>11</v>
      </c>
      <c r="H271" s="15" t="s">
        <v>15</v>
      </c>
      <c r="I271" s="15" t="s">
        <v>14</v>
      </c>
      <c r="J271" s="15"/>
    </row>
    <row r="272" spans="1:10" ht="15">
      <c r="A272" s="12" t="str">
        <f t="shared" si="4"/>
        <v>2016-05-12</v>
      </c>
      <c r="B272" s="12" t="str">
        <f>"2225"</f>
        <v>2225</v>
      </c>
      <c r="C272" s="12" t="s">
        <v>23</v>
      </c>
      <c r="D272" s="12" t="s">
        <v>251</v>
      </c>
      <c r="E272" s="12" t="s">
        <v>24</v>
      </c>
      <c r="F272" s="12" t="s">
        <v>13</v>
      </c>
      <c r="G272" s="12" t="s">
        <v>11</v>
      </c>
      <c r="H272" s="15"/>
      <c r="I272" s="15" t="s">
        <v>14</v>
      </c>
      <c r="J272" s="15" t="s">
        <v>15</v>
      </c>
    </row>
    <row r="273" spans="1:10" ht="15">
      <c r="A273" s="12" t="str">
        <f t="shared" si="4"/>
        <v>2016-05-12</v>
      </c>
      <c r="B273" s="12" t="str">
        <f>"2230"</f>
        <v>2230</v>
      </c>
      <c r="C273" s="12" t="s">
        <v>52</v>
      </c>
      <c r="D273" s="12" t="s">
        <v>226</v>
      </c>
      <c r="E273" s="12" t="s">
        <v>227</v>
      </c>
      <c r="F273" s="12" t="s">
        <v>10</v>
      </c>
      <c r="G273" s="12" t="s">
        <v>11</v>
      </c>
      <c r="H273" s="15" t="s">
        <v>15</v>
      </c>
      <c r="I273" s="15" t="s">
        <v>14</v>
      </c>
      <c r="J273" s="15"/>
    </row>
    <row r="274" spans="1:10" ht="15">
      <c r="A274" s="12" t="str">
        <f t="shared" si="4"/>
        <v>2016-05-12</v>
      </c>
      <c r="B274" s="12" t="str">
        <f>"2325"</f>
        <v>2325</v>
      </c>
      <c r="C274" s="12" t="s">
        <v>57</v>
      </c>
      <c r="D274" s="12" t="s">
        <v>228</v>
      </c>
      <c r="E274" s="12" t="s">
        <v>58</v>
      </c>
      <c r="F274" s="12" t="s">
        <v>13</v>
      </c>
      <c r="G274" s="12" t="s">
        <v>11</v>
      </c>
      <c r="H274" s="15"/>
      <c r="I274" s="15" t="s">
        <v>14</v>
      </c>
      <c r="J274" s="15" t="s">
        <v>15</v>
      </c>
    </row>
    <row r="275" spans="1:10" ht="15">
      <c r="A275" s="12" t="str">
        <f t="shared" si="4"/>
        <v>2016-05-12</v>
      </c>
      <c r="B275" s="12" t="str">
        <f>"2330"</f>
        <v>2330</v>
      </c>
      <c r="C275" s="12" t="s">
        <v>35</v>
      </c>
      <c r="D275" s="12" t="s">
        <v>245</v>
      </c>
      <c r="E275" s="12" t="s">
        <v>59</v>
      </c>
      <c r="F275" s="12" t="s">
        <v>10</v>
      </c>
      <c r="G275" s="12" t="s">
        <v>11</v>
      </c>
      <c r="H275" s="15"/>
      <c r="I275" s="15" t="s">
        <v>12</v>
      </c>
      <c r="J275" s="15"/>
    </row>
    <row r="276" spans="1:10" ht="15">
      <c r="A276" s="12" t="str">
        <f t="shared" si="4"/>
        <v>2016-05-12</v>
      </c>
      <c r="B276" s="12" t="str">
        <f>"2425"</f>
        <v>2425</v>
      </c>
      <c r="C276" s="12" t="s">
        <v>16</v>
      </c>
      <c r="D276" s="12" t="s">
        <v>246</v>
      </c>
      <c r="E276" s="12" t="s">
        <v>32</v>
      </c>
      <c r="F276" s="12" t="s">
        <v>13</v>
      </c>
      <c r="G276" s="12" t="s">
        <v>11</v>
      </c>
      <c r="H276" s="15" t="s">
        <v>15</v>
      </c>
      <c r="I276" s="15" t="s">
        <v>14</v>
      </c>
      <c r="J276" s="15" t="s">
        <v>15</v>
      </c>
    </row>
    <row r="277" spans="1:10" ht="15">
      <c r="A277" s="12" t="str">
        <f t="shared" si="4"/>
        <v>2016-05-12</v>
      </c>
      <c r="B277" s="12" t="str">
        <f>"2430"</f>
        <v>2430</v>
      </c>
      <c r="C277" s="12" t="s">
        <v>147</v>
      </c>
      <c r="D277" s="12" t="s">
        <v>242</v>
      </c>
      <c r="E277" s="12" t="s">
        <v>311</v>
      </c>
      <c r="F277" s="12" t="s">
        <v>10</v>
      </c>
      <c r="G277" s="12" t="s">
        <v>11</v>
      </c>
      <c r="H277" s="15"/>
      <c r="I277" s="15" t="s">
        <v>14</v>
      </c>
      <c r="J277" s="15"/>
    </row>
    <row r="278" spans="1:10" ht="15">
      <c r="A278" s="12" t="str">
        <f t="shared" si="4"/>
        <v>2016-05-12</v>
      </c>
      <c r="B278" s="12" t="str">
        <f>"2500"</f>
        <v>2500</v>
      </c>
      <c r="C278" s="12" t="s">
        <v>31</v>
      </c>
      <c r="D278" s="12" t="s">
        <v>243</v>
      </c>
      <c r="E278" s="12" t="s">
        <v>244</v>
      </c>
      <c r="F278" s="12" t="s">
        <v>10</v>
      </c>
      <c r="G278" s="12" t="s">
        <v>11</v>
      </c>
      <c r="H278" s="15"/>
      <c r="I278" s="15" t="s">
        <v>14</v>
      </c>
      <c r="J278" s="15"/>
    </row>
    <row r="279" spans="1:10" ht="15">
      <c r="A279" s="12" t="str">
        <f t="shared" si="4"/>
        <v>2016-05-12</v>
      </c>
      <c r="B279" s="12" t="str">
        <f>"2530"</f>
        <v>2530</v>
      </c>
      <c r="C279" s="12" t="s">
        <v>139</v>
      </c>
      <c r="D279" s="12" t="s">
        <v>233</v>
      </c>
      <c r="E279" s="12" t="s">
        <v>234</v>
      </c>
      <c r="F279" s="12" t="s">
        <v>10</v>
      </c>
      <c r="G279" s="12" t="s">
        <v>11</v>
      </c>
      <c r="H279" s="15"/>
      <c r="I279" s="15" t="s">
        <v>14</v>
      </c>
      <c r="J279" s="15"/>
    </row>
    <row r="280" spans="1:10" ht="15">
      <c r="A280" s="12" t="str">
        <f t="shared" si="4"/>
        <v>2016-05-12</v>
      </c>
      <c r="B280" s="12" t="str">
        <f>"2555"</f>
        <v>2555</v>
      </c>
      <c r="C280" s="12" t="s">
        <v>30</v>
      </c>
      <c r="D280" s="12" t="s">
        <v>235</v>
      </c>
      <c r="E280" s="12" t="s">
        <v>236</v>
      </c>
      <c r="F280" s="12" t="s">
        <v>13</v>
      </c>
      <c r="G280" s="12" t="s">
        <v>11</v>
      </c>
      <c r="H280" s="15"/>
      <c r="I280" s="15" t="s">
        <v>14</v>
      </c>
      <c r="J280" s="15" t="s">
        <v>15</v>
      </c>
    </row>
    <row r="281" spans="1:10" ht="15">
      <c r="A281" s="12" t="str">
        <f t="shared" si="4"/>
        <v>2016-05-12</v>
      </c>
      <c r="B281" s="12" t="str">
        <f>"2600"</f>
        <v>2600</v>
      </c>
      <c r="C281" s="12" t="s">
        <v>134</v>
      </c>
      <c r="D281" s="12" t="s">
        <v>229</v>
      </c>
      <c r="E281" s="12" t="s">
        <v>230</v>
      </c>
      <c r="F281" s="12" t="s">
        <v>13</v>
      </c>
      <c r="G281" s="12" t="s">
        <v>11</v>
      </c>
      <c r="H281" s="15"/>
      <c r="I281" s="15" t="s">
        <v>14</v>
      </c>
      <c r="J281" s="15"/>
    </row>
    <row r="282" spans="1:10" ht="15">
      <c r="A282" s="12" t="str">
        <f t="shared" si="4"/>
        <v>2016-05-12</v>
      </c>
      <c r="B282" s="12" t="str">
        <f>"2625"</f>
        <v>2625</v>
      </c>
      <c r="C282" s="12" t="s">
        <v>27</v>
      </c>
      <c r="D282" s="12" t="s">
        <v>231</v>
      </c>
      <c r="E282" s="12" t="s">
        <v>232</v>
      </c>
      <c r="F282" s="12" t="s">
        <v>26</v>
      </c>
      <c r="G282" s="12" t="s">
        <v>11</v>
      </c>
      <c r="H282" s="15"/>
      <c r="I282" s="15" t="s">
        <v>14</v>
      </c>
      <c r="J282" s="15"/>
    </row>
    <row r="283" spans="1:10" ht="15">
      <c r="A283" s="12" t="str">
        <f t="shared" si="4"/>
        <v>2016-05-12</v>
      </c>
      <c r="B283" s="12" t="str">
        <f>"2630"</f>
        <v>2630</v>
      </c>
      <c r="C283" s="12" t="s">
        <v>42</v>
      </c>
      <c r="D283" s="12" t="s">
        <v>220</v>
      </c>
      <c r="E283" s="12" t="s">
        <v>221</v>
      </c>
      <c r="F283" s="12" t="s">
        <v>10</v>
      </c>
      <c r="G283" s="12" t="s">
        <v>11</v>
      </c>
      <c r="H283" s="15"/>
      <c r="I283" s="15" t="s">
        <v>14</v>
      </c>
      <c r="J283" s="15"/>
    </row>
    <row r="284" spans="1:10" ht="15">
      <c r="A284" s="12" t="str">
        <f t="shared" si="4"/>
        <v>2016-05-12</v>
      </c>
      <c r="B284" s="12" t="str">
        <f>"2655"</f>
        <v>2655</v>
      </c>
      <c r="C284" s="12" t="s">
        <v>19</v>
      </c>
      <c r="D284" s="12" t="s">
        <v>222</v>
      </c>
      <c r="E284" s="12" t="s">
        <v>223</v>
      </c>
      <c r="F284" s="12" t="s">
        <v>10</v>
      </c>
      <c r="G284" s="12" t="s">
        <v>11</v>
      </c>
      <c r="H284" s="15"/>
      <c r="I284" s="15" t="s">
        <v>14</v>
      </c>
      <c r="J284" s="15"/>
    </row>
    <row r="285" spans="1:10" ht="15">
      <c r="A285" s="12" t="str">
        <f t="shared" si="4"/>
        <v>2016-05-12</v>
      </c>
      <c r="B285" s="12" t="str">
        <f>"2700"</f>
        <v>2700</v>
      </c>
      <c r="C285" s="12" t="s">
        <v>153</v>
      </c>
      <c r="D285" s="12" t="s">
        <v>247</v>
      </c>
      <c r="E285" s="12" t="s">
        <v>248</v>
      </c>
      <c r="F285" s="12" t="s">
        <v>10</v>
      </c>
      <c r="G285" s="12" t="s">
        <v>11</v>
      </c>
      <c r="H285" s="15"/>
      <c r="I285" s="15" t="s">
        <v>14</v>
      </c>
      <c r="J285" s="15"/>
    </row>
    <row r="286" spans="1:10" ht="15">
      <c r="A286" s="12" t="str">
        <f t="shared" si="4"/>
        <v>2016-05-12</v>
      </c>
      <c r="B286" s="12" t="str">
        <f>"2730"</f>
        <v>2730</v>
      </c>
      <c r="C286" s="12" t="s">
        <v>153</v>
      </c>
      <c r="D286" s="12" t="s">
        <v>249</v>
      </c>
      <c r="E286" s="12" t="s">
        <v>250</v>
      </c>
      <c r="F286" s="12" t="s">
        <v>10</v>
      </c>
      <c r="G286" s="12" t="s">
        <v>11</v>
      </c>
      <c r="H286" s="15" t="s">
        <v>15</v>
      </c>
      <c r="I286" s="15" t="s">
        <v>14</v>
      </c>
      <c r="J286" s="15"/>
    </row>
    <row r="287" spans="1:10" ht="15">
      <c r="A287" s="12" t="str">
        <f t="shared" si="4"/>
        <v>2016-05-12</v>
      </c>
      <c r="B287" s="12" t="str">
        <f>"2755"</f>
        <v>2755</v>
      </c>
      <c r="C287" s="12" t="s">
        <v>23</v>
      </c>
      <c r="D287" s="12" t="s">
        <v>251</v>
      </c>
      <c r="E287" s="12" t="s">
        <v>24</v>
      </c>
      <c r="F287" s="12" t="s">
        <v>13</v>
      </c>
      <c r="G287" s="12" t="s">
        <v>11</v>
      </c>
      <c r="H287" s="15"/>
      <c r="I287" s="15" t="s">
        <v>14</v>
      </c>
      <c r="J287" s="15" t="s">
        <v>15</v>
      </c>
    </row>
    <row r="288" spans="1:10" ht="15">
      <c r="A288" s="12" t="str">
        <f t="shared" si="4"/>
        <v>2016-05-12</v>
      </c>
      <c r="B288" s="12" t="str">
        <f>"2800"</f>
        <v>2800</v>
      </c>
      <c r="C288" s="12" t="s">
        <v>52</v>
      </c>
      <c r="D288" s="12" t="s">
        <v>226</v>
      </c>
      <c r="E288" s="12" t="s">
        <v>227</v>
      </c>
      <c r="F288" s="12" t="s">
        <v>10</v>
      </c>
      <c r="G288" s="12" t="s">
        <v>11</v>
      </c>
      <c r="H288" s="15" t="s">
        <v>15</v>
      </c>
      <c r="I288" s="15" t="s">
        <v>14</v>
      </c>
      <c r="J288" s="15"/>
    </row>
    <row r="289" spans="1:10" ht="15" customHeight="1">
      <c r="A289" s="12" t="str">
        <f t="shared" si="4"/>
        <v>2016-05-12</v>
      </c>
      <c r="B289" s="12" t="str">
        <f>"2855"</f>
        <v>2855</v>
      </c>
      <c r="C289" s="12" t="s">
        <v>57</v>
      </c>
      <c r="D289" s="12" t="s">
        <v>228</v>
      </c>
      <c r="E289" s="12" t="s">
        <v>58</v>
      </c>
      <c r="F289" s="12" t="s">
        <v>13</v>
      </c>
      <c r="G289" s="12" t="s">
        <v>11</v>
      </c>
      <c r="H289" s="15"/>
      <c r="I289" s="15" t="s">
        <v>14</v>
      </c>
      <c r="J289" s="15" t="s">
        <v>15</v>
      </c>
    </row>
    <row r="290" spans="1:10" ht="15">
      <c r="A290" s="12" t="str">
        <f aca="true" t="shared" si="5" ref="A290:A348">"2016-05-13"</f>
        <v>2016-05-13</v>
      </c>
      <c r="B290" s="12" t="str">
        <f>"0500"</f>
        <v>0500</v>
      </c>
      <c r="C290" s="12" t="s">
        <v>64</v>
      </c>
      <c r="D290" s="12" t="s">
        <v>218</v>
      </c>
      <c r="E290" s="12" t="s">
        <v>219</v>
      </c>
      <c r="F290" s="12" t="s">
        <v>10</v>
      </c>
      <c r="G290" s="12" t="s">
        <v>11</v>
      </c>
      <c r="H290" s="15"/>
      <c r="I290" s="15" t="s">
        <v>14</v>
      </c>
      <c r="J290" s="15"/>
    </row>
    <row r="291" spans="1:10" ht="15">
      <c r="A291" s="12" t="str">
        <f t="shared" si="5"/>
        <v>2016-05-13</v>
      </c>
      <c r="B291" s="12" t="str">
        <f>"0530"</f>
        <v>0530</v>
      </c>
      <c r="C291" s="12" t="s">
        <v>237</v>
      </c>
      <c r="D291" s="12" t="s">
        <v>238</v>
      </c>
      <c r="E291" s="12" t="s">
        <v>239</v>
      </c>
      <c r="F291" s="12" t="s">
        <v>10</v>
      </c>
      <c r="G291" s="12" t="s">
        <v>11</v>
      </c>
      <c r="H291" s="15"/>
      <c r="I291" s="15" t="s">
        <v>14</v>
      </c>
      <c r="J291" s="15"/>
    </row>
    <row r="292" spans="1:10" ht="15">
      <c r="A292" s="12" t="str">
        <f t="shared" si="5"/>
        <v>2016-05-13</v>
      </c>
      <c r="B292" s="12" t="str">
        <f>"0600"</f>
        <v>0600</v>
      </c>
      <c r="C292" s="12" t="s">
        <v>31</v>
      </c>
      <c r="D292" s="12" t="s">
        <v>243</v>
      </c>
      <c r="E292" s="12" t="s">
        <v>244</v>
      </c>
      <c r="F292" s="12" t="s">
        <v>10</v>
      </c>
      <c r="G292" s="12" t="s">
        <v>11</v>
      </c>
      <c r="H292" s="15"/>
      <c r="I292" s="15" t="s">
        <v>14</v>
      </c>
      <c r="J292" s="15"/>
    </row>
    <row r="293" spans="1:10" ht="15">
      <c r="A293" s="12" t="str">
        <f t="shared" si="5"/>
        <v>2016-05-13</v>
      </c>
      <c r="B293" s="12" t="str">
        <f>"0630"</f>
        <v>0630</v>
      </c>
      <c r="C293" s="12" t="s">
        <v>51</v>
      </c>
      <c r="D293" s="12" t="s">
        <v>224</v>
      </c>
      <c r="E293" s="12" t="s">
        <v>225</v>
      </c>
      <c r="F293" s="12" t="s">
        <v>10</v>
      </c>
      <c r="G293" s="12" t="s">
        <v>11</v>
      </c>
      <c r="H293" s="15"/>
      <c r="I293" s="15" t="s">
        <v>12</v>
      </c>
      <c r="J293" s="15"/>
    </row>
    <row r="294" spans="1:10" ht="15">
      <c r="A294" s="12" t="str">
        <f t="shared" si="5"/>
        <v>2016-05-13</v>
      </c>
      <c r="B294" s="12" t="str">
        <f>"0700"</f>
        <v>0700</v>
      </c>
      <c r="C294" s="12" t="s">
        <v>52</v>
      </c>
      <c r="D294" s="12" t="s">
        <v>226</v>
      </c>
      <c r="E294" s="12" t="s">
        <v>227</v>
      </c>
      <c r="F294" s="12" t="s">
        <v>10</v>
      </c>
      <c r="G294" s="12" t="s">
        <v>11</v>
      </c>
      <c r="H294" s="15" t="s">
        <v>15</v>
      </c>
      <c r="I294" s="15" t="s">
        <v>14</v>
      </c>
      <c r="J294" s="15"/>
    </row>
    <row r="295" spans="1:10" ht="15">
      <c r="A295" s="12" t="str">
        <f t="shared" si="5"/>
        <v>2016-05-13</v>
      </c>
      <c r="B295" s="12" t="str">
        <f>"0755"</f>
        <v>0755</v>
      </c>
      <c r="C295" s="12" t="s">
        <v>57</v>
      </c>
      <c r="D295" s="12" t="s">
        <v>228</v>
      </c>
      <c r="E295" s="12" t="s">
        <v>58</v>
      </c>
      <c r="F295" s="12" t="s">
        <v>13</v>
      </c>
      <c r="G295" s="12" t="s">
        <v>11</v>
      </c>
      <c r="H295" s="15"/>
      <c r="I295" s="15" t="s">
        <v>14</v>
      </c>
      <c r="J295" s="15" t="s">
        <v>15</v>
      </c>
    </row>
    <row r="296" spans="1:10" ht="15">
      <c r="A296" s="12" t="str">
        <f t="shared" si="5"/>
        <v>2016-05-13</v>
      </c>
      <c r="B296" s="12" t="str">
        <f>"0800"</f>
        <v>0800</v>
      </c>
      <c r="C296" s="12" t="s">
        <v>134</v>
      </c>
      <c r="D296" s="12" t="s">
        <v>229</v>
      </c>
      <c r="E296" s="12" t="s">
        <v>230</v>
      </c>
      <c r="F296" s="12" t="s">
        <v>13</v>
      </c>
      <c r="G296" s="12" t="s">
        <v>11</v>
      </c>
      <c r="H296" s="15"/>
      <c r="I296" s="15" t="s">
        <v>14</v>
      </c>
      <c r="J296" s="15"/>
    </row>
    <row r="297" spans="1:10" ht="16.5" customHeight="1">
      <c r="A297" s="12" t="str">
        <f t="shared" si="5"/>
        <v>2016-05-13</v>
      </c>
      <c r="B297" s="12" t="str">
        <f>"0825"</f>
        <v>0825</v>
      </c>
      <c r="C297" s="12" t="s">
        <v>27</v>
      </c>
      <c r="D297" s="12" t="s">
        <v>231</v>
      </c>
      <c r="E297" s="12" t="s">
        <v>232</v>
      </c>
      <c r="F297" s="12" t="s">
        <v>26</v>
      </c>
      <c r="G297" s="12" t="s">
        <v>11</v>
      </c>
      <c r="H297" s="15"/>
      <c r="I297" s="15" t="s">
        <v>14</v>
      </c>
      <c r="J297" s="15"/>
    </row>
    <row r="298" spans="1:10" ht="15">
      <c r="A298" s="12" t="str">
        <f t="shared" si="5"/>
        <v>2016-05-13</v>
      </c>
      <c r="B298" s="12" t="str">
        <f>"0830"</f>
        <v>0830</v>
      </c>
      <c r="C298" s="12" t="s">
        <v>139</v>
      </c>
      <c r="D298" s="12" t="s">
        <v>233</v>
      </c>
      <c r="E298" s="12" t="s">
        <v>234</v>
      </c>
      <c r="F298" s="12" t="s">
        <v>10</v>
      </c>
      <c r="G298" s="12" t="s">
        <v>11</v>
      </c>
      <c r="H298" s="15"/>
      <c r="I298" s="15" t="s">
        <v>14</v>
      </c>
      <c r="J298" s="15"/>
    </row>
    <row r="299" spans="1:10" ht="15">
      <c r="A299" s="12" t="str">
        <f t="shared" si="5"/>
        <v>2016-05-13</v>
      </c>
      <c r="B299" s="12" t="str">
        <f>"0855"</f>
        <v>0855</v>
      </c>
      <c r="C299" s="12" t="s">
        <v>30</v>
      </c>
      <c r="D299" s="12" t="s">
        <v>235</v>
      </c>
      <c r="E299" s="12" t="s">
        <v>236</v>
      </c>
      <c r="F299" s="12" t="s">
        <v>13</v>
      </c>
      <c r="G299" s="12" t="s">
        <v>11</v>
      </c>
      <c r="H299" s="15"/>
      <c r="I299" s="15" t="s">
        <v>14</v>
      </c>
      <c r="J299" s="15" t="s">
        <v>15</v>
      </c>
    </row>
    <row r="300" spans="1:10" ht="15">
      <c r="A300" s="12" t="str">
        <f t="shared" si="5"/>
        <v>2016-05-13</v>
      </c>
      <c r="B300" s="12" t="str">
        <f>"0900"</f>
        <v>0900</v>
      </c>
      <c r="C300" s="12" t="s">
        <v>35</v>
      </c>
      <c r="D300" s="12" t="s">
        <v>245</v>
      </c>
      <c r="E300" s="12" t="s">
        <v>59</v>
      </c>
      <c r="F300" s="12" t="s">
        <v>10</v>
      </c>
      <c r="G300" s="12" t="s">
        <v>11</v>
      </c>
      <c r="H300" s="15"/>
      <c r="I300" s="15" t="s">
        <v>12</v>
      </c>
      <c r="J300" s="15"/>
    </row>
    <row r="301" spans="1:10" ht="15">
      <c r="A301" s="12" t="str">
        <f t="shared" si="5"/>
        <v>2016-05-13</v>
      </c>
      <c r="B301" s="12" t="str">
        <f>"0955"</f>
        <v>0955</v>
      </c>
      <c r="C301" s="12" t="s">
        <v>16</v>
      </c>
      <c r="D301" s="12" t="s">
        <v>246</v>
      </c>
      <c r="E301" s="12" t="s">
        <v>32</v>
      </c>
      <c r="F301" s="12" t="s">
        <v>13</v>
      </c>
      <c r="G301" s="12" t="s">
        <v>11</v>
      </c>
      <c r="H301" s="15" t="s">
        <v>15</v>
      </c>
      <c r="I301" s="15" t="s">
        <v>14</v>
      </c>
      <c r="J301" s="15" t="s">
        <v>15</v>
      </c>
    </row>
    <row r="302" spans="1:10" ht="15">
      <c r="A302" s="12" t="str">
        <f t="shared" si="5"/>
        <v>2016-05-13</v>
      </c>
      <c r="B302" s="12" t="str">
        <f>"1000"</f>
        <v>1000</v>
      </c>
      <c r="C302" s="12" t="s">
        <v>64</v>
      </c>
      <c r="D302" s="12" t="s">
        <v>218</v>
      </c>
      <c r="E302" s="12" t="s">
        <v>219</v>
      </c>
      <c r="F302" s="12" t="s">
        <v>10</v>
      </c>
      <c r="G302" s="12" t="s">
        <v>11</v>
      </c>
      <c r="H302" s="15"/>
      <c r="I302" s="15" t="s">
        <v>14</v>
      </c>
      <c r="J302" s="15"/>
    </row>
    <row r="303" spans="1:10" ht="15">
      <c r="A303" s="12" t="str">
        <f t="shared" si="5"/>
        <v>2016-05-13</v>
      </c>
      <c r="B303" s="12" t="str">
        <f>"1030"</f>
        <v>1030</v>
      </c>
      <c r="C303" s="12" t="s">
        <v>42</v>
      </c>
      <c r="D303" s="12" t="s">
        <v>220</v>
      </c>
      <c r="E303" s="12" t="s">
        <v>221</v>
      </c>
      <c r="F303" s="12" t="s">
        <v>10</v>
      </c>
      <c r="G303" s="12" t="s">
        <v>11</v>
      </c>
      <c r="H303" s="15"/>
      <c r="I303" s="15" t="s">
        <v>14</v>
      </c>
      <c r="J303" s="15"/>
    </row>
    <row r="304" spans="1:10" ht="15">
      <c r="A304" s="12" t="str">
        <f t="shared" si="5"/>
        <v>2016-05-13</v>
      </c>
      <c r="B304" s="12" t="str">
        <f>"1055"</f>
        <v>1055</v>
      </c>
      <c r="C304" s="12" t="s">
        <v>19</v>
      </c>
      <c r="D304" s="12" t="s">
        <v>222</v>
      </c>
      <c r="E304" s="12" t="s">
        <v>223</v>
      </c>
      <c r="F304" s="12" t="s">
        <v>10</v>
      </c>
      <c r="G304" s="12" t="s">
        <v>11</v>
      </c>
      <c r="H304" s="15"/>
      <c r="I304" s="15" t="s">
        <v>14</v>
      </c>
      <c r="J304" s="15"/>
    </row>
    <row r="305" spans="1:10" ht="15">
      <c r="A305" s="12" t="str">
        <f t="shared" si="5"/>
        <v>2016-05-13</v>
      </c>
      <c r="B305" s="12" t="str">
        <f>"1100"</f>
        <v>1100</v>
      </c>
      <c r="C305" s="12" t="s">
        <v>153</v>
      </c>
      <c r="D305" s="12" t="s">
        <v>247</v>
      </c>
      <c r="E305" s="12" t="s">
        <v>248</v>
      </c>
      <c r="F305" s="12" t="s">
        <v>10</v>
      </c>
      <c r="G305" s="12" t="s">
        <v>11</v>
      </c>
      <c r="H305" s="15"/>
      <c r="I305" s="15" t="s">
        <v>14</v>
      </c>
      <c r="J305" s="15"/>
    </row>
    <row r="306" spans="1:10" ht="15">
      <c r="A306" s="12" t="str">
        <f t="shared" si="5"/>
        <v>2016-05-13</v>
      </c>
      <c r="B306" s="12" t="str">
        <f>"1130"</f>
        <v>1130</v>
      </c>
      <c r="C306" s="12" t="s">
        <v>153</v>
      </c>
      <c r="D306" s="12" t="s">
        <v>249</v>
      </c>
      <c r="E306" s="12" t="s">
        <v>250</v>
      </c>
      <c r="F306" s="12" t="s">
        <v>10</v>
      </c>
      <c r="G306" s="12" t="s">
        <v>11</v>
      </c>
      <c r="H306" s="15" t="s">
        <v>15</v>
      </c>
      <c r="I306" s="15" t="s">
        <v>14</v>
      </c>
      <c r="J306" s="15"/>
    </row>
    <row r="307" spans="1:10" ht="15">
      <c r="A307" s="12" t="str">
        <f t="shared" si="5"/>
        <v>2016-05-13</v>
      </c>
      <c r="B307" s="12" t="str">
        <f>"1155"</f>
        <v>1155</v>
      </c>
      <c r="C307" s="12" t="s">
        <v>23</v>
      </c>
      <c r="D307" s="12" t="s">
        <v>251</v>
      </c>
      <c r="E307" s="12" t="s">
        <v>24</v>
      </c>
      <c r="F307" s="12" t="s">
        <v>13</v>
      </c>
      <c r="G307" s="12" t="s">
        <v>11</v>
      </c>
      <c r="H307" s="15"/>
      <c r="I307" s="15" t="s">
        <v>14</v>
      </c>
      <c r="J307" s="15" t="s">
        <v>15</v>
      </c>
    </row>
    <row r="308" spans="1:10" ht="15">
      <c r="A308" s="12" t="str">
        <f t="shared" si="5"/>
        <v>2016-05-13</v>
      </c>
      <c r="B308" s="12" t="str">
        <f>"1200"</f>
        <v>1200</v>
      </c>
      <c r="C308" s="12" t="s">
        <v>51</v>
      </c>
      <c r="D308" s="12" t="s">
        <v>224</v>
      </c>
      <c r="E308" s="12" t="s">
        <v>225</v>
      </c>
      <c r="F308" s="12" t="s">
        <v>10</v>
      </c>
      <c r="G308" s="12" t="s">
        <v>11</v>
      </c>
      <c r="H308" s="15"/>
      <c r="I308" s="15" t="s">
        <v>12</v>
      </c>
      <c r="J308" s="15"/>
    </row>
    <row r="309" spans="1:10" ht="15">
      <c r="A309" s="12" t="str">
        <f t="shared" si="5"/>
        <v>2016-05-13</v>
      </c>
      <c r="B309" s="12" t="str">
        <f>"1230"</f>
        <v>1230</v>
      </c>
      <c r="C309" s="12" t="s">
        <v>139</v>
      </c>
      <c r="D309" s="12" t="s">
        <v>233</v>
      </c>
      <c r="E309" s="12" t="s">
        <v>234</v>
      </c>
      <c r="F309" s="12" t="s">
        <v>10</v>
      </c>
      <c r="G309" s="12" t="s">
        <v>11</v>
      </c>
      <c r="H309" s="15"/>
      <c r="I309" s="15" t="s">
        <v>14</v>
      </c>
      <c r="J309" s="15"/>
    </row>
    <row r="310" spans="1:10" ht="15">
      <c r="A310" s="12" t="str">
        <f t="shared" si="5"/>
        <v>2016-05-13</v>
      </c>
      <c r="B310" s="12" t="str">
        <f>"1255"</f>
        <v>1255</v>
      </c>
      <c r="C310" s="12" t="s">
        <v>30</v>
      </c>
      <c r="D310" s="12" t="s">
        <v>235</v>
      </c>
      <c r="E310" s="12" t="s">
        <v>236</v>
      </c>
      <c r="F310" s="12" t="s">
        <v>13</v>
      </c>
      <c r="G310" s="12" t="s">
        <v>11</v>
      </c>
      <c r="H310" s="15"/>
      <c r="I310" s="15" t="s">
        <v>14</v>
      </c>
      <c r="J310" s="15" t="s">
        <v>15</v>
      </c>
    </row>
    <row r="311" spans="1:10" ht="15">
      <c r="A311" s="12" t="str">
        <f t="shared" si="5"/>
        <v>2016-05-13</v>
      </c>
      <c r="B311" s="12" t="str">
        <f>"1300"</f>
        <v>1300</v>
      </c>
      <c r="C311" s="12" t="s">
        <v>147</v>
      </c>
      <c r="D311" s="12" t="s">
        <v>242</v>
      </c>
      <c r="E311" s="12" t="s">
        <v>311</v>
      </c>
      <c r="F311" s="12" t="s">
        <v>10</v>
      </c>
      <c r="G311" s="12" t="s">
        <v>11</v>
      </c>
      <c r="H311" s="15"/>
      <c r="I311" s="15" t="s">
        <v>14</v>
      </c>
      <c r="J311" s="15"/>
    </row>
    <row r="312" spans="1:10" ht="15">
      <c r="A312" s="12" t="str">
        <f t="shared" si="5"/>
        <v>2016-05-13</v>
      </c>
      <c r="B312" s="12" t="str">
        <f>"1330"</f>
        <v>1330</v>
      </c>
      <c r="C312" s="12" t="s">
        <v>31</v>
      </c>
      <c r="D312" s="12" t="s">
        <v>243</v>
      </c>
      <c r="E312" s="12" t="s">
        <v>244</v>
      </c>
      <c r="F312" s="12" t="s">
        <v>10</v>
      </c>
      <c r="G312" s="12" t="s">
        <v>11</v>
      </c>
      <c r="H312" s="15"/>
      <c r="I312" s="15" t="s">
        <v>14</v>
      </c>
      <c r="J312" s="15"/>
    </row>
    <row r="313" spans="1:10" ht="15">
      <c r="A313" s="12" t="str">
        <f t="shared" si="5"/>
        <v>2016-05-13</v>
      </c>
      <c r="B313" s="12" t="str">
        <f>"1400"</f>
        <v>1400</v>
      </c>
      <c r="C313" s="12" t="s">
        <v>35</v>
      </c>
      <c r="D313" s="12" t="s">
        <v>245</v>
      </c>
      <c r="E313" s="12" t="s">
        <v>59</v>
      </c>
      <c r="F313" s="12" t="s">
        <v>10</v>
      </c>
      <c r="G313" s="12" t="s">
        <v>11</v>
      </c>
      <c r="H313" s="15"/>
      <c r="I313" s="15" t="s">
        <v>12</v>
      </c>
      <c r="J313" s="15"/>
    </row>
    <row r="314" spans="1:10" ht="15">
      <c r="A314" s="12" t="str">
        <f t="shared" si="5"/>
        <v>2016-05-13</v>
      </c>
      <c r="B314" s="12" t="str">
        <f>"1455"</f>
        <v>1455</v>
      </c>
      <c r="C314" s="12" t="s">
        <v>16</v>
      </c>
      <c r="D314" s="12" t="s">
        <v>246</v>
      </c>
      <c r="E314" s="12" t="s">
        <v>32</v>
      </c>
      <c r="F314" s="12" t="s">
        <v>13</v>
      </c>
      <c r="G314" s="12" t="s">
        <v>11</v>
      </c>
      <c r="H314" s="15" t="s">
        <v>15</v>
      </c>
      <c r="I314" s="15" t="s">
        <v>14</v>
      </c>
      <c r="J314" s="15" t="s">
        <v>15</v>
      </c>
    </row>
    <row r="315" spans="1:10" ht="15">
      <c r="A315" s="12" t="str">
        <f t="shared" si="5"/>
        <v>2016-05-13</v>
      </c>
      <c r="B315" s="12" t="str">
        <f>"1500"</f>
        <v>1500</v>
      </c>
      <c r="C315" s="12" t="s">
        <v>64</v>
      </c>
      <c r="D315" s="12" t="s">
        <v>252</v>
      </c>
      <c r="E315" s="12" t="s">
        <v>253</v>
      </c>
      <c r="F315" s="12" t="s">
        <v>10</v>
      </c>
      <c r="G315" s="12" t="s">
        <v>11</v>
      </c>
      <c r="H315" s="15"/>
      <c r="I315" s="15" t="s">
        <v>14</v>
      </c>
      <c r="J315" s="15"/>
    </row>
    <row r="316" spans="1:10" ht="15">
      <c r="A316" s="12" t="str">
        <f t="shared" si="5"/>
        <v>2016-05-13</v>
      </c>
      <c r="B316" s="12" t="str">
        <f>"1530"</f>
        <v>1530</v>
      </c>
      <c r="C316" s="12" t="s">
        <v>42</v>
      </c>
      <c r="D316" s="12" t="s">
        <v>254</v>
      </c>
      <c r="E316" s="12" t="s">
        <v>255</v>
      </c>
      <c r="F316" s="12" t="s">
        <v>10</v>
      </c>
      <c r="G316" s="12" t="s">
        <v>11</v>
      </c>
      <c r="H316" s="15"/>
      <c r="I316" s="15" t="s">
        <v>14</v>
      </c>
      <c r="J316" s="15"/>
    </row>
    <row r="317" spans="1:10" ht="15">
      <c r="A317" s="12" t="str">
        <f t="shared" si="5"/>
        <v>2016-05-13</v>
      </c>
      <c r="B317" s="12" t="str">
        <f>"1555"</f>
        <v>1555</v>
      </c>
      <c r="C317" s="12" t="s">
        <v>19</v>
      </c>
      <c r="D317" s="12" t="s">
        <v>256</v>
      </c>
      <c r="E317" s="12" t="s">
        <v>257</v>
      </c>
      <c r="F317" s="12" t="s">
        <v>10</v>
      </c>
      <c r="G317" s="12" t="s">
        <v>11</v>
      </c>
      <c r="H317" s="15"/>
      <c r="I317" s="15" t="s">
        <v>14</v>
      </c>
      <c r="J317" s="15"/>
    </row>
    <row r="318" spans="1:10" ht="15">
      <c r="A318" s="12" t="str">
        <f t="shared" si="5"/>
        <v>2016-05-13</v>
      </c>
      <c r="B318" s="12" t="str">
        <f>"1600"</f>
        <v>1600</v>
      </c>
      <c r="C318" s="12" t="s">
        <v>51</v>
      </c>
      <c r="D318" s="12" t="s">
        <v>258</v>
      </c>
      <c r="E318" s="12" t="s">
        <v>259</v>
      </c>
      <c r="F318" s="12" t="s">
        <v>10</v>
      </c>
      <c r="G318" s="12" t="s">
        <v>11</v>
      </c>
      <c r="H318" s="15"/>
      <c r="I318" s="15" t="s">
        <v>12</v>
      </c>
      <c r="J318" s="15"/>
    </row>
    <row r="319" spans="1:10" ht="15">
      <c r="A319" s="12" t="str">
        <f t="shared" si="5"/>
        <v>2016-05-13</v>
      </c>
      <c r="B319" s="12" t="str">
        <f>"1630"</f>
        <v>1630</v>
      </c>
      <c r="C319" s="12" t="s">
        <v>52</v>
      </c>
      <c r="D319" s="12" t="s">
        <v>260</v>
      </c>
      <c r="E319" s="12" t="s">
        <v>261</v>
      </c>
      <c r="F319" s="12" t="s">
        <v>10</v>
      </c>
      <c r="G319" s="12" t="s">
        <v>11</v>
      </c>
      <c r="H319" s="15"/>
      <c r="I319" s="15" t="s">
        <v>14</v>
      </c>
      <c r="J319" s="15"/>
    </row>
    <row r="320" spans="1:10" ht="15">
      <c r="A320" s="12" t="str">
        <f t="shared" si="5"/>
        <v>2016-05-13</v>
      </c>
      <c r="B320" s="12" t="str">
        <f>"1725"</f>
        <v>1725</v>
      </c>
      <c r="C320" s="12" t="s">
        <v>57</v>
      </c>
      <c r="D320" s="12" t="s">
        <v>262</v>
      </c>
      <c r="E320" s="12" t="s">
        <v>58</v>
      </c>
      <c r="F320" s="12" t="s">
        <v>13</v>
      </c>
      <c r="G320" s="12" t="s">
        <v>11</v>
      </c>
      <c r="H320" s="15"/>
      <c r="I320" s="15" t="s">
        <v>14</v>
      </c>
      <c r="J320" s="15" t="s">
        <v>15</v>
      </c>
    </row>
    <row r="321" spans="1:10" ht="15">
      <c r="A321" s="12" t="str">
        <f t="shared" si="5"/>
        <v>2016-05-13</v>
      </c>
      <c r="B321" s="12" t="str">
        <f>"1730"</f>
        <v>1730</v>
      </c>
      <c r="C321" s="12" t="s">
        <v>134</v>
      </c>
      <c r="D321" s="12" t="s">
        <v>263</v>
      </c>
      <c r="E321" s="12" t="s">
        <v>264</v>
      </c>
      <c r="F321" s="12" t="s">
        <v>13</v>
      </c>
      <c r="G321" s="12" t="s">
        <v>11</v>
      </c>
      <c r="H321" s="15"/>
      <c r="I321" s="15" t="s">
        <v>14</v>
      </c>
      <c r="J321" s="15"/>
    </row>
    <row r="322" spans="1:10" ht="15">
      <c r="A322" s="12" t="str">
        <f t="shared" si="5"/>
        <v>2016-05-13</v>
      </c>
      <c r="B322" s="12" t="str">
        <f>"1755"</f>
        <v>1755</v>
      </c>
      <c r="C322" s="12" t="s">
        <v>27</v>
      </c>
      <c r="D322" s="12" t="s">
        <v>265</v>
      </c>
      <c r="E322" s="12" t="s">
        <v>266</v>
      </c>
      <c r="F322" s="12" t="s">
        <v>26</v>
      </c>
      <c r="G322" s="12" t="s">
        <v>11</v>
      </c>
      <c r="H322" s="15"/>
      <c r="I322" s="15" t="s">
        <v>14</v>
      </c>
      <c r="J322" s="15"/>
    </row>
    <row r="323" spans="1:10" ht="15">
      <c r="A323" s="12" t="str">
        <f t="shared" si="5"/>
        <v>2016-05-13</v>
      </c>
      <c r="B323" s="12" t="str">
        <f>"1800"</f>
        <v>1800</v>
      </c>
      <c r="C323" s="12" t="s">
        <v>139</v>
      </c>
      <c r="D323" s="12" t="s">
        <v>267</v>
      </c>
      <c r="E323" s="12" t="s">
        <v>268</v>
      </c>
      <c r="F323" s="12" t="s">
        <v>10</v>
      </c>
      <c r="G323" s="12" t="s">
        <v>11</v>
      </c>
      <c r="H323" s="15"/>
      <c r="I323" s="15" t="s">
        <v>14</v>
      </c>
      <c r="J323" s="15"/>
    </row>
    <row r="324" spans="1:10" ht="15">
      <c r="A324" s="12" t="str">
        <f t="shared" si="5"/>
        <v>2016-05-13</v>
      </c>
      <c r="B324" s="12" t="str">
        <f>"1825"</f>
        <v>1825</v>
      </c>
      <c r="C324" s="12" t="s">
        <v>29</v>
      </c>
      <c r="D324" s="12" t="s">
        <v>78</v>
      </c>
      <c r="E324" s="12" t="s">
        <v>40</v>
      </c>
      <c r="F324" s="12" t="s">
        <v>13</v>
      </c>
      <c r="G324" s="12" t="s">
        <v>11</v>
      </c>
      <c r="H324" s="15" t="s">
        <v>15</v>
      </c>
      <c r="I324" s="15" t="s">
        <v>14</v>
      </c>
      <c r="J324" s="15" t="s">
        <v>15</v>
      </c>
    </row>
    <row r="325" spans="1:10" ht="15">
      <c r="A325" s="12" t="str">
        <f t="shared" si="5"/>
        <v>2016-05-13</v>
      </c>
      <c r="B325" s="12" t="str">
        <f>"1830"</f>
        <v>1830</v>
      </c>
      <c r="C325" s="12" t="s">
        <v>237</v>
      </c>
      <c r="D325" s="12" t="s">
        <v>269</v>
      </c>
      <c r="E325" s="12" t="s">
        <v>270</v>
      </c>
      <c r="F325" s="12" t="s">
        <v>10</v>
      </c>
      <c r="G325" s="12" t="s">
        <v>11</v>
      </c>
      <c r="H325" s="15"/>
      <c r="I325" s="15" t="s">
        <v>14</v>
      </c>
      <c r="J325" s="15"/>
    </row>
    <row r="326" spans="1:10" ht="15">
      <c r="A326" s="12" t="str">
        <f t="shared" si="5"/>
        <v>2016-05-13</v>
      </c>
      <c r="B326" s="12" t="str">
        <f>"1900"</f>
        <v>1900</v>
      </c>
      <c r="C326" s="12" t="s">
        <v>55</v>
      </c>
      <c r="D326" s="12" t="s">
        <v>271</v>
      </c>
      <c r="E326" s="12" t="s">
        <v>272</v>
      </c>
      <c r="F326" s="12" t="s">
        <v>13</v>
      </c>
      <c r="G326" s="12" t="s">
        <v>11</v>
      </c>
      <c r="H326" s="15" t="s">
        <v>15</v>
      </c>
      <c r="I326" s="15" t="s">
        <v>14</v>
      </c>
      <c r="J326" s="15" t="s">
        <v>15</v>
      </c>
    </row>
    <row r="327" spans="1:10" ht="15">
      <c r="A327" s="12" t="str">
        <f t="shared" si="5"/>
        <v>2016-05-13</v>
      </c>
      <c r="B327" s="12" t="str">
        <f>"1930"</f>
        <v>1930</v>
      </c>
      <c r="C327" s="12" t="s">
        <v>147</v>
      </c>
      <c r="D327" s="12" t="s">
        <v>273</v>
      </c>
      <c r="E327" s="12" t="s">
        <v>312</v>
      </c>
      <c r="F327" s="12" t="s">
        <v>10</v>
      </c>
      <c r="G327" s="12" t="s">
        <v>11</v>
      </c>
      <c r="H327" s="15"/>
      <c r="I327" s="15" t="s">
        <v>14</v>
      </c>
      <c r="J327" s="15"/>
    </row>
    <row r="328" spans="1:10" ht="15">
      <c r="A328" s="12" t="str">
        <f t="shared" si="5"/>
        <v>2016-05-13</v>
      </c>
      <c r="B328" s="12" t="str">
        <f>"2000"</f>
        <v>2000</v>
      </c>
      <c r="C328" s="12" t="s">
        <v>31</v>
      </c>
      <c r="D328" s="12" t="s">
        <v>274</v>
      </c>
      <c r="E328" s="12" t="s">
        <v>275</v>
      </c>
      <c r="F328" s="12" t="s">
        <v>10</v>
      </c>
      <c r="G328" s="12" t="s">
        <v>11</v>
      </c>
      <c r="H328" s="15"/>
      <c r="I328" s="15" t="s">
        <v>14</v>
      </c>
      <c r="J328" s="15"/>
    </row>
    <row r="329" spans="1:10" ht="15">
      <c r="A329" s="12" t="str">
        <f t="shared" si="5"/>
        <v>2016-05-13</v>
      </c>
      <c r="B329" s="12" t="str">
        <f>"2030"</f>
        <v>2030</v>
      </c>
      <c r="C329" s="12" t="s">
        <v>35</v>
      </c>
      <c r="D329" s="12" t="s">
        <v>276</v>
      </c>
      <c r="E329" s="12" t="s">
        <v>59</v>
      </c>
      <c r="F329" s="12" t="s">
        <v>10</v>
      </c>
      <c r="G329" s="12" t="s">
        <v>11</v>
      </c>
      <c r="H329" s="15"/>
      <c r="I329" s="15" t="s">
        <v>12</v>
      </c>
      <c r="J329" s="15"/>
    </row>
    <row r="330" spans="1:10" ht="15">
      <c r="A330" s="12" t="str">
        <f t="shared" si="5"/>
        <v>2016-05-13</v>
      </c>
      <c r="B330" s="12" t="str">
        <f>"2125"</f>
        <v>2125</v>
      </c>
      <c r="C330" s="12" t="s">
        <v>16</v>
      </c>
      <c r="D330" s="12" t="s">
        <v>122</v>
      </c>
      <c r="E330" s="12" t="s">
        <v>32</v>
      </c>
      <c r="F330" s="12" t="s">
        <v>13</v>
      </c>
      <c r="G330" s="12" t="s">
        <v>11</v>
      </c>
      <c r="H330" s="15" t="s">
        <v>15</v>
      </c>
      <c r="I330" s="15" t="s">
        <v>14</v>
      </c>
      <c r="J330" s="15" t="s">
        <v>15</v>
      </c>
    </row>
    <row r="331" spans="1:10" ht="15">
      <c r="A331" s="12" t="str">
        <f t="shared" si="5"/>
        <v>2016-05-13</v>
      </c>
      <c r="B331" s="12" t="str">
        <f>"2130"</f>
        <v>2130</v>
      </c>
      <c r="C331" s="12" t="s">
        <v>153</v>
      </c>
      <c r="D331" s="12" t="s">
        <v>277</v>
      </c>
      <c r="E331" s="12" t="s">
        <v>278</v>
      </c>
      <c r="F331" s="12" t="s">
        <v>10</v>
      </c>
      <c r="G331" s="12" t="s">
        <v>11</v>
      </c>
      <c r="H331" s="15" t="s">
        <v>15</v>
      </c>
      <c r="I331" s="15" t="s">
        <v>14</v>
      </c>
      <c r="J331" s="15"/>
    </row>
    <row r="332" spans="1:10" ht="15">
      <c r="A332" s="12" t="str">
        <f t="shared" si="5"/>
        <v>2016-05-13</v>
      </c>
      <c r="B332" s="12" t="str">
        <f>"2225"</f>
        <v>2225</v>
      </c>
      <c r="C332" s="12" t="s">
        <v>23</v>
      </c>
      <c r="D332" s="12" t="s">
        <v>107</v>
      </c>
      <c r="E332" s="12" t="s">
        <v>24</v>
      </c>
      <c r="F332" s="12" t="s">
        <v>13</v>
      </c>
      <c r="G332" s="12" t="s">
        <v>11</v>
      </c>
      <c r="H332" s="15"/>
      <c r="I332" s="15" t="s">
        <v>14</v>
      </c>
      <c r="J332" s="15" t="s">
        <v>15</v>
      </c>
    </row>
    <row r="333" spans="1:10" ht="15">
      <c r="A333" s="12" t="str">
        <f t="shared" si="5"/>
        <v>2016-05-13</v>
      </c>
      <c r="B333" s="12" t="str">
        <f>"2230"</f>
        <v>2230</v>
      </c>
      <c r="C333" s="12" t="s">
        <v>52</v>
      </c>
      <c r="D333" s="12" t="s">
        <v>260</v>
      </c>
      <c r="E333" s="12" t="s">
        <v>261</v>
      </c>
      <c r="F333" s="12" t="s">
        <v>10</v>
      </c>
      <c r="G333" s="12" t="s">
        <v>11</v>
      </c>
      <c r="H333" s="15"/>
      <c r="I333" s="15" t="s">
        <v>14</v>
      </c>
      <c r="J333" s="15"/>
    </row>
    <row r="334" spans="1:10" ht="15">
      <c r="A334" s="12" t="str">
        <f t="shared" si="5"/>
        <v>2016-05-13</v>
      </c>
      <c r="B334" s="12" t="str">
        <f>"2325"</f>
        <v>2325</v>
      </c>
      <c r="C334" s="12" t="s">
        <v>57</v>
      </c>
      <c r="D334" s="12" t="s">
        <v>262</v>
      </c>
      <c r="E334" s="12" t="s">
        <v>58</v>
      </c>
      <c r="F334" s="12" t="s">
        <v>13</v>
      </c>
      <c r="G334" s="12" t="s">
        <v>11</v>
      </c>
      <c r="H334" s="15"/>
      <c r="I334" s="15" t="s">
        <v>14</v>
      </c>
      <c r="J334" s="15" t="s">
        <v>15</v>
      </c>
    </row>
    <row r="335" spans="1:10" ht="15">
      <c r="A335" s="12" t="str">
        <f t="shared" si="5"/>
        <v>2016-05-13</v>
      </c>
      <c r="B335" s="12" t="str">
        <f>"2330"</f>
        <v>2330</v>
      </c>
      <c r="C335" s="12" t="s">
        <v>35</v>
      </c>
      <c r="D335" s="12" t="s">
        <v>276</v>
      </c>
      <c r="E335" s="12" t="s">
        <v>59</v>
      </c>
      <c r="F335" s="12" t="s">
        <v>10</v>
      </c>
      <c r="G335" s="12" t="s">
        <v>11</v>
      </c>
      <c r="H335" s="15"/>
      <c r="I335" s="15" t="s">
        <v>12</v>
      </c>
      <c r="J335" s="15"/>
    </row>
    <row r="336" spans="1:10" ht="15">
      <c r="A336" s="12" t="str">
        <f t="shared" si="5"/>
        <v>2016-05-13</v>
      </c>
      <c r="B336" s="12" t="str">
        <f>"2425"</f>
        <v>2425</v>
      </c>
      <c r="C336" s="12" t="s">
        <v>16</v>
      </c>
      <c r="D336" s="12" t="s">
        <v>122</v>
      </c>
      <c r="E336" s="12" t="s">
        <v>32</v>
      </c>
      <c r="F336" s="12" t="s">
        <v>13</v>
      </c>
      <c r="G336" s="12" t="s">
        <v>11</v>
      </c>
      <c r="H336" s="15" t="s">
        <v>15</v>
      </c>
      <c r="I336" s="15" t="s">
        <v>14</v>
      </c>
      <c r="J336" s="15" t="s">
        <v>15</v>
      </c>
    </row>
    <row r="337" spans="1:10" ht="15">
      <c r="A337" s="12" t="str">
        <f t="shared" si="5"/>
        <v>2016-05-13</v>
      </c>
      <c r="B337" s="12" t="str">
        <f>"2430"</f>
        <v>2430</v>
      </c>
      <c r="C337" s="12" t="s">
        <v>147</v>
      </c>
      <c r="D337" s="12" t="s">
        <v>273</v>
      </c>
      <c r="E337" s="12" t="s">
        <v>312</v>
      </c>
      <c r="F337" s="12" t="s">
        <v>10</v>
      </c>
      <c r="G337" s="12" t="s">
        <v>11</v>
      </c>
      <c r="H337" s="15"/>
      <c r="I337" s="15" t="s">
        <v>14</v>
      </c>
      <c r="J337" s="15"/>
    </row>
    <row r="338" spans="1:10" ht="15">
      <c r="A338" s="12" t="str">
        <f t="shared" si="5"/>
        <v>2016-05-13</v>
      </c>
      <c r="B338" s="12" t="str">
        <f>"2500"</f>
        <v>2500</v>
      </c>
      <c r="C338" s="12" t="s">
        <v>31</v>
      </c>
      <c r="D338" s="12" t="s">
        <v>274</v>
      </c>
      <c r="E338" s="12" t="s">
        <v>275</v>
      </c>
      <c r="F338" s="12" t="s">
        <v>10</v>
      </c>
      <c r="G338" s="12" t="s">
        <v>11</v>
      </c>
      <c r="H338" s="15"/>
      <c r="I338" s="15" t="s">
        <v>14</v>
      </c>
      <c r="J338" s="15"/>
    </row>
    <row r="339" spans="1:10" ht="15">
      <c r="A339" s="12" t="str">
        <f t="shared" si="5"/>
        <v>2016-05-13</v>
      </c>
      <c r="B339" s="12" t="str">
        <f>"2530"</f>
        <v>2530</v>
      </c>
      <c r="C339" s="12" t="s">
        <v>139</v>
      </c>
      <c r="D339" s="12" t="s">
        <v>267</v>
      </c>
      <c r="E339" s="12" t="s">
        <v>268</v>
      </c>
      <c r="F339" s="12" t="s">
        <v>10</v>
      </c>
      <c r="G339" s="12" t="s">
        <v>11</v>
      </c>
      <c r="H339" s="15"/>
      <c r="I339" s="15" t="s">
        <v>14</v>
      </c>
      <c r="J339" s="15"/>
    </row>
    <row r="340" spans="1:10" ht="15">
      <c r="A340" s="12" t="str">
        <f t="shared" si="5"/>
        <v>2016-05-13</v>
      </c>
      <c r="B340" s="12" t="str">
        <f>"2555"</f>
        <v>2555</v>
      </c>
      <c r="C340" s="12" t="s">
        <v>29</v>
      </c>
      <c r="D340" s="12" t="s">
        <v>78</v>
      </c>
      <c r="E340" s="12" t="s">
        <v>40</v>
      </c>
      <c r="F340" s="12" t="s">
        <v>13</v>
      </c>
      <c r="G340" s="12" t="s">
        <v>11</v>
      </c>
      <c r="H340" s="15" t="s">
        <v>15</v>
      </c>
      <c r="I340" s="15" t="s">
        <v>14</v>
      </c>
      <c r="J340" s="15" t="s">
        <v>15</v>
      </c>
    </row>
    <row r="341" spans="1:10" ht="15">
      <c r="A341" s="12" t="str">
        <f t="shared" si="5"/>
        <v>2016-05-13</v>
      </c>
      <c r="B341" s="12" t="str">
        <f>"2600"</f>
        <v>2600</v>
      </c>
      <c r="C341" s="12" t="s">
        <v>134</v>
      </c>
      <c r="D341" s="12" t="s">
        <v>263</v>
      </c>
      <c r="E341" s="12" t="s">
        <v>264</v>
      </c>
      <c r="F341" s="12" t="s">
        <v>13</v>
      </c>
      <c r="G341" s="12" t="s">
        <v>11</v>
      </c>
      <c r="H341" s="15"/>
      <c r="I341" s="15" t="s">
        <v>14</v>
      </c>
      <c r="J341" s="15"/>
    </row>
    <row r="342" spans="1:10" ht="15">
      <c r="A342" s="12" t="str">
        <f t="shared" si="5"/>
        <v>2016-05-13</v>
      </c>
      <c r="B342" s="12" t="str">
        <f>"2625"</f>
        <v>2625</v>
      </c>
      <c r="C342" s="12" t="s">
        <v>27</v>
      </c>
      <c r="D342" s="12" t="s">
        <v>265</v>
      </c>
      <c r="E342" s="12" t="s">
        <v>266</v>
      </c>
      <c r="F342" s="12" t="s">
        <v>26</v>
      </c>
      <c r="G342" s="12" t="s">
        <v>11</v>
      </c>
      <c r="H342" s="15"/>
      <c r="I342" s="15" t="s">
        <v>14</v>
      </c>
      <c r="J342" s="15"/>
    </row>
    <row r="343" spans="1:10" ht="15">
      <c r="A343" s="12" t="str">
        <f t="shared" si="5"/>
        <v>2016-05-13</v>
      </c>
      <c r="B343" s="12" t="str">
        <f>"2630"</f>
        <v>2630</v>
      </c>
      <c r="C343" s="12" t="s">
        <v>42</v>
      </c>
      <c r="D343" s="12" t="s">
        <v>254</v>
      </c>
      <c r="E343" s="12" t="s">
        <v>255</v>
      </c>
      <c r="F343" s="12" t="s">
        <v>10</v>
      </c>
      <c r="G343" s="12" t="s">
        <v>11</v>
      </c>
      <c r="H343" s="15"/>
      <c r="I343" s="15" t="s">
        <v>14</v>
      </c>
      <c r="J343" s="15"/>
    </row>
    <row r="344" spans="1:10" ht="15">
      <c r="A344" s="12" t="str">
        <f t="shared" si="5"/>
        <v>2016-05-13</v>
      </c>
      <c r="B344" s="12" t="str">
        <f>"2655"</f>
        <v>2655</v>
      </c>
      <c r="C344" s="12" t="s">
        <v>19</v>
      </c>
      <c r="D344" s="12" t="s">
        <v>256</v>
      </c>
      <c r="E344" s="12" t="s">
        <v>257</v>
      </c>
      <c r="F344" s="12" t="s">
        <v>10</v>
      </c>
      <c r="G344" s="12" t="s">
        <v>11</v>
      </c>
      <c r="H344" s="15"/>
      <c r="I344" s="15" t="s">
        <v>14</v>
      </c>
      <c r="J344" s="15"/>
    </row>
    <row r="345" spans="1:10" ht="15">
      <c r="A345" s="12" t="str">
        <f t="shared" si="5"/>
        <v>2016-05-13</v>
      </c>
      <c r="B345" s="12" t="str">
        <f>"2700"</f>
        <v>2700</v>
      </c>
      <c r="C345" s="12" t="s">
        <v>153</v>
      </c>
      <c r="D345" s="12" t="s">
        <v>277</v>
      </c>
      <c r="E345" s="12" t="s">
        <v>278</v>
      </c>
      <c r="F345" s="12" t="s">
        <v>10</v>
      </c>
      <c r="G345" s="12" t="s">
        <v>11</v>
      </c>
      <c r="H345" s="15" t="s">
        <v>15</v>
      </c>
      <c r="I345" s="15" t="s">
        <v>14</v>
      </c>
      <c r="J345" s="15"/>
    </row>
    <row r="346" spans="1:10" ht="15">
      <c r="A346" s="12" t="str">
        <f t="shared" si="5"/>
        <v>2016-05-13</v>
      </c>
      <c r="B346" s="12" t="str">
        <f>"2755"</f>
        <v>2755</v>
      </c>
      <c r="C346" s="12" t="s">
        <v>23</v>
      </c>
      <c r="D346" s="12" t="s">
        <v>107</v>
      </c>
      <c r="E346" s="12" t="s">
        <v>24</v>
      </c>
      <c r="F346" s="12" t="s">
        <v>13</v>
      </c>
      <c r="G346" s="12" t="s">
        <v>11</v>
      </c>
      <c r="H346" s="15"/>
      <c r="I346" s="15" t="s">
        <v>14</v>
      </c>
      <c r="J346" s="15" t="s">
        <v>15</v>
      </c>
    </row>
    <row r="347" spans="1:10" ht="15">
      <c r="A347" s="12" t="str">
        <f t="shared" si="5"/>
        <v>2016-05-13</v>
      </c>
      <c r="B347" s="12" t="str">
        <f>"2800"</f>
        <v>2800</v>
      </c>
      <c r="C347" s="12" t="s">
        <v>52</v>
      </c>
      <c r="D347" s="12" t="s">
        <v>260</v>
      </c>
      <c r="E347" s="12" t="s">
        <v>261</v>
      </c>
      <c r="F347" s="12" t="s">
        <v>10</v>
      </c>
      <c r="G347" s="12" t="s">
        <v>11</v>
      </c>
      <c r="H347" s="15"/>
      <c r="I347" s="15" t="s">
        <v>14</v>
      </c>
      <c r="J347" s="15"/>
    </row>
    <row r="348" spans="1:10" ht="15">
      <c r="A348" s="12" t="str">
        <f t="shared" si="5"/>
        <v>2016-05-13</v>
      </c>
      <c r="B348" s="12" t="str">
        <f>"2855"</f>
        <v>2855</v>
      </c>
      <c r="C348" s="12" t="s">
        <v>57</v>
      </c>
      <c r="D348" s="12" t="s">
        <v>262</v>
      </c>
      <c r="E348" s="12" t="s">
        <v>58</v>
      </c>
      <c r="F348" s="12" t="s">
        <v>13</v>
      </c>
      <c r="G348" s="12" t="s">
        <v>11</v>
      </c>
      <c r="H348" s="15"/>
      <c r="I348" s="15" t="s">
        <v>14</v>
      </c>
      <c r="J348" s="15" t="s">
        <v>15</v>
      </c>
    </row>
    <row r="349" spans="1:10" ht="15">
      <c r="A349" s="12" t="str">
        <f aca="true" t="shared" si="6" ref="A349:A400">"2016-05-14"</f>
        <v>2016-05-14</v>
      </c>
      <c r="B349" s="12" t="str">
        <f>"0500"</f>
        <v>0500</v>
      </c>
      <c r="C349" s="12" t="s">
        <v>64</v>
      </c>
      <c r="D349" s="12" t="s">
        <v>252</v>
      </c>
      <c r="E349" s="12" t="s">
        <v>253</v>
      </c>
      <c r="F349" s="12" t="s">
        <v>10</v>
      </c>
      <c r="G349" s="12" t="s">
        <v>11</v>
      </c>
      <c r="H349" s="15"/>
      <c r="I349" s="15" t="s">
        <v>14</v>
      </c>
      <c r="J349" s="15"/>
    </row>
    <row r="350" spans="1:10" ht="15">
      <c r="A350" s="12" t="str">
        <f t="shared" si="6"/>
        <v>2016-05-14</v>
      </c>
      <c r="B350" s="12" t="str">
        <f>"0530"</f>
        <v>0530</v>
      </c>
      <c r="C350" s="12" t="s">
        <v>237</v>
      </c>
      <c r="D350" s="12" t="s">
        <v>269</v>
      </c>
      <c r="E350" s="12" t="s">
        <v>270</v>
      </c>
      <c r="F350" s="12" t="s">
        <v>10</v>
      </c>
      <c r="G350" s="12" t="s">
        <v>11</v>
      </c>
      <c r="H350" s="15"/>
      <c r="I350" s="15" t="s">
        <v>14</v>
      </c>
      <c r="J350" s="15"/>
    </row>
    <row r="351" spans="1:10" ht="15">
      <c r="A351" s="12" t="str">
        <f t="shared" si="6"/>
        <v>2016-05-14</v>
      </c>
      <c r="B351" s="12" t="str">
        <f>"0600"</f>
        <v>0600</v>
      </c>
      <c r="C351" s="12" t="s">
        <v>31</v>
      </c>
      <c r="D351" s="12" t="s">
        <v>274</v>
      </c>
      <c r="E351" s="12" t="s">
        <v>275</v>
      </c>
      <c r="F351" s="12" t="s">
        <v>10</v>
      </c>
      <c r="G351" s="12" t="s">
        <v>11</v>
      </c>
      <c r="H351" s="15"/>
      <c r="I351" s="15" t="s">
        <v>14</v>
      </c>
      <c r="J351" s="15"/>
    </row>
    <row r="352" spans="1:10" ht="15">
      <c r="A352" s="12" t="str">
        <f t="shared" si="6"/>
        <v>2016-05-14</v>
      </c>
      <c r="B352" s="12" t="str">
        <f>"0630"</f>
        <v>0630</v>
      </c>
      <c r="C352" s="12" t="s">
        <v>51</v>
      </c>
      <c r="D352" s="12" t="s">
        <v>258</v>
      </c>
      <c r="E352" s="12" t="s">
        <v>259</v>
      </c>
      <c r="F352" s="12" t="s">
        <v>10</v>
      </c>
      <c r="G352" s="12" t="s">
        <v>11</v>
      </c>
      <c r="H352" s="15"/>
      <c r="I352" s="15" t="s">
        <v>12</v>
      </c>
      <c r="J352" s="15"/>
    </row>
    <row r="353" spans="1:10" ht="15">
      <c r="A353" s="12" t="str">
        <f t="shared" si="6"/>
        <v>2016-05-14</v>
      </c>
      <c r="B353" s="12" t="str">
        <f>"0700"</f>
        <v>0700</v>
      </c>
      <c r="C353" s="12" t="s">
        <v>52</v>
      </c>
      <c r="D353" s="12" t="s">
        <v>260</v>
      </c>
      <c r="E353" s="12" t="s">
        <v>261</v>
      </c>
      <c r="F353" s="12" t="s">
        <v>10</v>
      </c>
      <c r="G353" s="12" t="s">
        <v>11</v>
      </c>
      <c r="H353" s="15"/>
      <c r="I353" s="15" t="s">
        <v>14</v>
      </c>
      <c r="J353" s="15"/>
    </row>
    <row r="354" spans="1:10" ht="15">
      <c r="A354" s="12" t="str">
        <f t="shared" si="6"/>
        <v>2016-05-14</v>
      </c>
      <c r="B354" s="12" t="str">
        <f>"0755"</f>
        <v>0755</v>
      </c>
      <c r="C354" s="12" t="s">
        <v>57</v>
      </c>
      <c r="D354" s="12" t="s">
        <v>262</v>
      </c>
      <c r="E354" s="12" t="s">
        <v>58</v>
      </c>
      <c r="F354" s="12" t="s">
        <v>13</v>
      </c>
      <c r="G354" s="12" t="s">
        <v>11</v>
      </c>
      <c r="H354" s="15"/>
      <c r="I354" s="15" t="s">
        <v>14</v>
      </c>
      <c r="J354" s="15" t="s">
        <v>15</v>
      </c>
    </row>
    <row r="355" spans="1:10" ht="15">
      <c r="A355" s="12" t="str">
        <f t="shared" si="6"/>
        <v>2016-05-14</v>
      </c>
      <c r="B355" s="12" t="str">
        <f>"0800"</f>
        <v>0800</v>
      </c>
      <c r="C355" s="12" t="s">
        <v>134</v>
      </c>
      <c r="D355" s="12" t="s">
        <v>263</v>
      </c>
      <c r="E355" s="12" t="s">
        <v>264</v>
      </c>
      <c r="F355" s="12" t="s">
        <v>13</v>
      </c>
      <c r="G355" s="12" t="s">
        <v>11</v>
      </c>
      <c r="H355" s="15"/>
      <c r="I355" s="15" t="s">
        <v>14</v>
      </c>
      <c r="J355" s="15"/>
    </row>
    <row r="356" spans="1:10" ht="15">
      <c r="A356" s="12" t="str">
        <f t="shared" si="6"/>
        <v>2016-05-14</v>
      </c>
      <c r="B356" s="12" t="str">
        <f>"0825"</f>
        <v>0825</v>
      </c>
      <c r="C356" s="12" t="s">
        <v>27</v>
      </c>
      <c r="D356" s="12" t="s">
        <v>265</v>
      </c>
      <c r="E356" s="12" t="s">
        <v>266</v>
      </c>
      <c r="F356" s="12" t="s">
        <v>26</v>
      </c>
      <c r="G356" s="12" t="s">
        <v>11</v>
      </c>
      <c r="H356" s="15"/>
      <c r="I356" s="15" t="s">
        <v>14</v>
      </c>
      <c r="J356" s="15"/>
    </row>
    <row r="357" spans="1:10" ht="15">
      <c r="A357" s="12" t="str">
        <f t="shared" si="6"/>
        <v>2016-05-14</v>
      </c>
      <c r="B357" s="12" t="str">
        <f>"0830"</f>
        <v>0830</v>
      </c>
      <c r="C357" s="12" t="s">
        <v>139</v>
      </c>
      <c r="D357" s="12" t="s">
        <v>267</v>
      </c>
      <c r="E357" s="12" t="s">
        <v>268</v>
      </c>
      <c r="F357" s="12" t="s">
        <v>10</v>
      </c>
      <c r="G357" s="12" t="s">
        <v>11</v>
      </c>
      <c r="H357" s="15"/>
      <c r="I357" s="15" t="s">
        <v>14</v>
      </c>
      <c r="J357" s="15"/>
    </row>
    <row r="358" spans="1:10" ht="15">
      <c r="A358" s="12" t="str">
        <f t="shared" si="6"/>
        <v>2016-05-14</v>
      </c>
      <c r="B358" s="12" t="str">
        <f>"0855"</f>
        <v>0855</v>
      </c>
      <c r="C358" s="12" t="s">
        <v>29</v>
      </c>
      <c r="D358" s="12" t="s">
        <v>78</v>
      </c>
      <c r="E358" s="12" t="s">
        <v>40</v>
      </c>
      <c r="F358" s="12" t="s">
        <v>13</v>
      </c>
      <c r="G358" s="12" t="s">
        <v>11</v>
      </c>
      <c r="H358" s="15" t="s">
        <v>15</v>
      </c>
      <c r="I358" s="15" t="s">
        <v>14</v>
      </c>
      <c r="J358" s="15" t="s">
        <v>15</v>
      </c>
    </row>
    <row r="359" spans="1:10" ht="15">
      <c r="A359" s="12" t="str">
        <f t="shared" si="6"/>
        <v>2016-05-14</v>
      </c>
      <c r="B359" s="12" t="str">
        <f>"0900"</f>
        <v>0900</v>
      </c>
      <c r="C359" s="12" t="s">
        <v>35</v>
      </c>
      <c r="D359" s="12" t="s">
        <v>276</v>
      </c>
      <c r="E359" s="12" t="s">
        <v>59</v>
      </c>
      <c r="F359" s="12" t="s">
        <v>10</v>
      </c>
      <c r="G359" s="12" t="s">
        <v>11</v>
      </c>
      <c r="H359" s="15"/>
      <c r="I359" s="15" t="s">
        <v>12</v>
      </c>
      <c r="J359" s="15"/>
    </row>
    <row r="360" spans="1:10" ht="15">
      <c r="A360" s="12" t="str">
        <f t="shared" si="6"/>
        <v>2016-05-14</v>
      </c>
      <c r="B360" s="12" t="str">
        <f>"0955"</f>
        <v>0955</v>
      </c>
      <c r="C360" s="12" t="s">
        <v>16</v>
      </c>
      <c r="D360" s="12" t="s">
        <v>122</v>
      </c>
      <c r="E360" s="12" t="s">
        <v>32</v>
      </c>
      <c r="F360" s="12" t="s">
        <v>13</v>
      </c>
      <c r="G360" s="12" t="s">
        <v>11</v>
      </c>
      <c r="H360" s="15" t="s">
        <v>15</v>
      </c>
      <c r="I360" s="15" t="s">
        <v>14</v>
      </c>
      <c r="J360" s="15" t="s">
        <v>15</v>
      </c>
    </row>
    <row r="361" spans="1:10" ht="15">
      <c r="A361" s="12" t="str">
        <f t="shared" si="6"/>
        <v>2016-05-14</v>
      </c>
      <c r="B361" s="12" t="str">
        <f>"1000"</f>
        <v>1000</v>
      </c>
      <c r="C361" s="12" t="s">
        <v>64</v>
      </c>
      <c r="D361" s="12" t="s">
        <v>252</v>
      </c>
      <c r="E361" s="12" t="s">
        <v>253</v>
      </c>
      <c r="F361" s="12" t="s">
        <v>10</v>
      </c>
      <c r="G361" s="12" t="s">
        <v>11</v>
      </c>
      <c r="H361" s="15"/>
      <c r="I361" s="15" t="s">
        <v>14</v>
      </c>
      <c r="J361" s="15"/>
    </row>
    <row r="362" spans="1:10" ht="15">
      <c r="A362" s="12" t="str">
        <f t="shared" si="6"/>
        <v>2016-05-14</v>
      </c>
      <c r="B362" s="12" t="str">
        <f>"1030"</f>
        <v>1030</v>
      </c>
      <c r="C362" s="12" t="s">
        <v>42</v>
      </c>
      <c r="D362" s="12" t="s">
        <v>254</v>
      </c>
      <c r="E362" s="12" t="s">
        <v>255</v>
      </c>
      <c r="F362" s="12" t="s">
        <v>10</v>
      </c>
      <c r="G362" s="12" t="s">
        <v>11</v>
      </c>
      <c r="H362" s="15"/>
      <c r="I362" s="15" t="s">
        <v>14</v>
      </c>
      <c r="J362" s="15"/>
    </row>
    <row r="363" spans="1:10" ht="15">
      <c r="A363" s="12" t="str">
        <f t="shared" si="6"/>
        <v>2016-05-14</v>
      </c>
      <c r="B363" s="12" t="str">
        <f>"1055"</f>
        <v>1055</v>
      </c>
      <c r="C363" s="12" t="s">
        <v>19</v>
      </c>
      <c r="D363" s="12" t="s">
        <v>256</v>
      </c>
      <c r="E363" s="12" t="s">
        <v>257</v>
      </c>
      <c r="F363" s="12" t="s">
        <v>10</v>
      </c>
      <c r="G363" s="12" t="s">
        <v>11</v>
      </c>
      <c r="H363" s="15"/>
      <c r="I363" s="15" t="s">
        <v>14</v>
      </c>
      <c r="J363" s="15"/>
    </row>
    <row r="364" spans="1:10" ht="15">
      <c r="A364" s="12" t="str">
        <f t="shared" si="6"/>
        <v>2016-05-14</v>
      </c>
      <c r="B364" s="12" t="str">
        <f>"1100"</f>
        <v>1100</v>
      </c>
      <c r="C364" s="12" t="s">
        <v>153</v>
      </c>
      <c r="D364" s="12" t="s">
        <v>277</v>
      </c>
      <c r="E364" s="12" t="s">
        <v>278</v>
      </c>
      <c r="F364" s="12" t="s">
        <v>10</v>
      </c>
      <c r="G364" s="12" t="s">
        <v>11</v>
      </c>
      <c r="H364" s="15" t="s">
        <v>15</v>
      </c>
      <c r="I364" s="15" t="s">
        <v>14</v>
      </c>
      <c r="J364" s="15"/>
    </row>
    <row r="365" spans="1:10" ht="15">
      <c r="A365" s="12" t="str">
        <f t="shared" si="6"/>
        <v>2016-05-14</v>
      </c>
      <c r="B365" s="12" t="str">
        <f>"1155"</f>
        <v>1155</v>
      </c>
      <c r="C365" s="12" t="s">
        <v>23</v>
      </c>
      <c r="D365" s="12" t="s">
        <v>107</v>
      </c>
      <c r="E365" s="12" t="s">
        <v>24</v>
      </c>
      <c r="F365" s="12" t="s">
        <v>13</v>
      </c>
      <c r="G365" s="12" t="s">
        <v>11</v>
      </c>
      <c r="H365" s="15"/>
      <c r="I365" s="15" t="s">
        <v>14</v>
      </c>
      <c r="J365" s="15" t="s">
        <v>15</v>
      </c>
    </row>
    <row r="366" spans="1:10" ht="15">
      <c r="A366" s="12" t="str">
        <f t="shared" si="6"/>
        <v>2016-05-14</v>
      </c>
      <c r="B366" s="12" t="str">
        <f>"1200"</f>
        <v>1200</v>
      </c>
      <c r="C366" s="12" t="s">
        <v>51</v>
      </c>
      <c r="D366" s="12" t="s">
        <v>258</v>
      </c>
      <c r="E366" s="12" t="s">
        <v>259</v>
      </c>
      <c r="F366" s="12" t="s">
        <v>10</v>
      </c>
      <c r="G366" s="12" t="s">
        <v>11</v>
      </c>
      <c r="H366" s="15"/>
      <c r="I366" s="15" t="s">
        <v>12</v>
      </c>
      <c r="J366" s="15"/>
    </row>
    <row r="367" spans="1:10" ht="15">
      <c r="A367" s="12" t="str">
        <f t="shared" si="6"/>
        <v>2016-05-14</v>
      </c>
      <c r="B367" s="12" t="str">
        <f>"1230"</f>
        <v>1230</v>
      </c>
      <c r="C367" s="12" t="s">
        <v>139</v>
      </c>
      <c r="D367" s="12" t="s">
        <v>267</v>
      </c>
      <c r="E367" s="12" t="s">
        <v>268</v>
      </c>
      <c r="F367" s="12" t="s">
        <v>10</v>
      </c>
      <c r="G367" s="12" t="s">
        <v>11</v>
      </c>
      <c r="H367" s="15"/>
      <c r="I367" s="15" t="s">
        <v>14</v>
      </c>
      <c r="J367" s="15"/>
    </row>
    <row r="368" spans="1:10" ht="15">
      <c r="A368" s="12" t="str">
        <f t="shared" si="6"/>
        <v>2016-05-14</v>
      </c>
      <c r="B368" s="12" t="str">
        <f>"1255"</f>
        <v>1255</v>
      </c>
      <c r="C368" s="12" t="s">
        <v>29</v>
      </c>
      <c r="D368" s="12" t="s">
        <v>78</v>
      </c>
      <c r="E368" s="12" t="s">
        <v>40</v>
      </c>
      <c r="F368" s="12" t="s">
        <v>13</v>
      </c>
      <c r="G368" s="12" t="s">
        <v>11</v>
      </c>
      <c r="H368" s="15" t="s">
        <v>15</v>
      </c>
      <c r="I368" s="15" t="s">
        <v>14</v>
      </c>
      <c r="J368" s="15" t="s">
        <v>15</v>
      </c>
    </row>
    <row r="369" spans="1:10" ht="15">
      <c r="A369" s="12" t="str">
        <f t="shared" si="6"/>
        <v>2016-05-14</v>
      </c>
      <c r="B369" s="12" t="str">
        <f>"1300"</f>
        <v>1300</v>
      </c>
      <c r="C369" s="12" t="s">
        <v>147</v>
      </c>
      <c r="D369" s="12" t="s">
        <v>273</v>
      </c>
      <c r="E369" s="12" t="s">
        <v>312</v>
      </c>
      <c r="F369" s="12" t="s">
        <v>10</v>
      </c>
      <c r="G369" s="12" t="s">
        <v>11</v>
      </c>
      <c r="H369" s="15"/>
      <c r="I369" s="15" t="s">
        <v>14</v>
      </c>
      <c r="J369" s="15"/>
    </row>
    <row r="370" spans="1:10" ht="15">
      <c r="A370" s="12" t="str">
        <f t="shared" si="6"/>
        <v>2016-05-14</v>
      </c>
      <c r="B370" s="12" t="str">
        <f>"1330"</f>
        <v>1330</v>
      </c>
      <c r="C370" s="12" t="s">
        <v>31</v>
      </c>
      <c r="D370" s="12" t="s">
        <v>274</v>
      </c>
      <c r="E370" s="12" t="s">
        <v>275</v>
      </c>
      <c r="F370" s="12" t="s">
        <v>10</v>
      </c>
      <c r="G370" s="12" t="s">
        <v>11</v>
      </c>
      <c r="H370" s="15"/>
      <c r="I370" s="15" t="s">
        <v>14</v>
      </c>
      <c r="J370" s="15"/>
    </row>
    <row r="371" spans="1:10" ht="15">
      <c r="A371" s="12" t="str">
        <f t="shared" si="6"/>
        <v>2016-05-14</v>
      </c>
      <c r="B371" s="12" t="str">
        <f>"1400"</f>
        <v>1400</v>
      </c>
      <c r="C371" s="12" t="s">
        <v>35</v>
      </c>
      <c r="D371" s="12" t="s">
        <v>276</v>
      </c>
      <c r="E371" s="12" t="s">
        <v>59</v>
      </c>
      <c r="F371" s="12" t="s">
        <v>10</v>
      </c>
      <c r="G371" s="12" t="s">
        <v>11</v>
      </c>
      <c r="H371" s="15"/>
      <c r="I371" s="15" t="s">
        <v>12</v>
      </c>
      <c r="J371" s="15"/>
    </row>
    <row r="372" spans="1:10" ht="15">
      <c r="A372" s="12" t="str">
        <f t="shared" si="6"/>
        <v>2016-05-14</v>
      </c>
      <c r="B372" s="12" t="str">
        <f>"1455"</f>
        <v>1455</v>
      </c>
      <c r="C372" s="12" t="s">
        <v>16</v>
      </c>
      <c r="D372" s="12" t="s">
        <v>122</v>
      </c>
      <c r="E372" s="12" t="s">
        <v>32</v>
      </c>
      <c r="F372" s="12" t="s">
        <v>13</v>
      </c>
      <c r="G372" s="12" t="s">
        <v>11</v>
      </c>
      <c r="H372" s="15" t="s">
        <v>15</v>
      </c>
      <c r="I372" s="15" t="s">
        <v>14</v>
      </c>
      <c r="J372" s="15" t="s">
        <v>15</v>
      </c>
    </row>
    <row r="373" spans="1:10" ht="15">
      <c r="A373" s="12" t="str">
        <f t="shared" si="6"/>
        <v>2016-05-14</v>
      </c>
      <c r="B373" s="12" t="str">
        <f>"1500"</f>
        <v>1500</v>
      </c>
      <c r="C373" s="12" t="s">
        <v>64</v>
      </c>
      <c r="D373" s="12" t="s">
        <v>279</v>
      </c>
      <c r="E373" s="12" t="s">
        <v>280</v>
      </c>
      <c r="F373" s="12" t="s">
        <v>10</v>
      </c>
      <c r="G373" s="12" t="s">
        <v>11</v>
      </c>
      <c r="H373" s="15"/>
      <c r="I373" s="15" t="s">
        <v>14</v>
      </c>
      <c r="J373" s="15"/>
    </row>
    <row r="374" spans="1:10" ht="15">
      <c r="A374" s="12" t="str">
        <f t="shared" si="6"/>
        <v>2016-05-14</v>
      </c>
      <c r="B374" s="12" t="str">
        <f>"1530"</f>
        <v>1530</v>
      </c>
      <c r="C374" s="12" t="s">
        <v>281</v>
      </c>
      <c r="D374" s="12" t="s">
        <v>282</v>
      </c>
      <c r="E374" s="12" t="s">
        <v>283</v>
      </c>
      <c r="F374" s="12" t="s">
        <v>10</v>
      </c>
      <c r="G374" s="12" t="s">
        <v>11</v>
      </c>
      <c r="H374" s="15"/>
      <c r="I374" s="15" t="s">
        <v>14</v>
      </c>
      <c r="J374" s="15"/>
    </row>
    <row r="375" spans="1:10" ht="15">
      <c r="A375" s="12" t="str">
        <f t="shared" si="6"/>
        <v>2016-05-14</v>
      </c>
      <c r="B375" s="12" t="str">
        <f>"1625"</f>
        <v>1625</v>
      </c>
      <c r="C375" s="12" t="s">
        <v>25</v>
      </c>
      <c r="D375" s="12" t="s">
        <v>48</v>
      </c>
      <c r="E375" s="12" t="s">
        <v>28</v>
      </c>
      <c r="F375" s="12" t="s">
        <v>13</v>
      </c>
      <c r="G375" s="12" t="s">
        <v>11</v>
      </c>
      <c r="H375" s="15" t="s">
        <v>15</v>
      </c>
      <c r="I375" s="15" t="s">
        <v>14</v>
      </c>
      <c r="J375" s="15" t="s">
        <v>15</v>
      </c>
    </row>
    <row r="376" spans="1:10" ht="15">
      <c r="A376" s="12" t="str">
        <f t="shared" si="6"/>
        <v>2016-05-14</v>
      </c>
      <c r="B376" s="12" t="str">
        <f>"1630"</f>
        <v>1630</v>
      </c>
      <c r="C376" s="12" t="s">
        <v>52</v>
      </c>
      <c r="D376" s="12" t="s">
        <v>284</v>
      </c>
      <c r="E376" s="12" t="s">
        <v>285</v>
      </c>
      <c r="F376" s="12" t="s">
        <v>10</v>
      </c>
      <c r="G376" s="12" t="s">
        <v>11</v>
      </c>
      <c r="H376" s="15"/>
      <c r="I376" s="15" t="s">
        <v>14</v>
      </c>
      <c r="J376" s="15"/>
    </row>
    <row r="377" spans="1:10" ht="15">
      <c r="A377" s="12" t="str">
        <f t="shared" si="6"/>
        <v>2016-05-14</v>
      </c>
      <c r="B377" s="12" t="str">
        <f>"1725"</f>
        <v>1725</v>
      </c>
      <c r="C377" s="12" t="s">
        <v>57</v>
      </c>
      <c r="D377" s="12" t="s">
        <v>286</v>
      </c>
      <c r="E377" s="12" t="s">
        <v>58</v>
      </c>
      <c r="F377" s="12" t="s">
        <v>13</v>
      </c>
      <c r="G377" s="12" t="s">
        <v>11</v>
      </c>
      <c r="H377" s="15"/>
      <c r="I377" s="15" t="s">
        <v>14</v>
      </c>
      <c r="J377" s="15" t="s">
        <v>15</v>
      </c>
    </row>
    <row r="378" spans="1:10" ht="15">
      <c r="A378" s="12" t="str">
        <f t="shared" si="6"/>
        <v>2016-05-14</v>
      </c>
      <c r="B378" s="12" t="str">
        <f>"1730"</f>
        <v>1730</v>
      </c>
      <c r="C378" s="12" t="s">
        <v>37</v>
      </c>
      <c r="D378" s="12" t="s">
        <v>287</v>
      </c>
      <c r="E378" s="12" t="s">
        <v>288</v>
      </c>
      <c r="F378" s="12" t="s">
        <v>10</v>
      </c>
      <c r="G378" s="12" t="s">
        <v>11</v>
      </c>
      <c r="H378" s="15"/>
      <c r="I378" s="15" t="s">
        <v>12</v>
      </c>
      <c r="J378" s="15"/>
    </row>
    <row r="379" spans="1:10" ht="15">
      <c r="A379" s="12" t="str">
        <f t="shared" si="6"/>
        <v>2016-05-14</v>
      </c>
      <c r="B379" s="12" t="str">
        <f>"1825"</f>
        <v>1825</v>
      </c>
      <c r="C379" s="12" t="s">
        <v>25</v>
      </c>
      <c r="D379" s="12" t="s">
        <v>289</v>
      </c>
      <c r="E379" s="12" t="s">
        <v>124</v>
      </c>
      <c r="F379" s="12" t="s">
        <v>13</v>
      </c>
      <c r="G379" s="12" t="s">
        <v>11</v>
      </c>
      <c r="H379" s="15" t="s">
        <v>15</v>
      </c>
      <c r="I379" s="15" t="s">
        <v>14</v>
      </c>
      <c r="J379" s="15" t="s">
        <v>15</v>
      </c>
    </row>
    <row r="380" spans="1:10" ht="15">
      <c r="A380" s="12" t="str">
        <f t="shared" si="6"/>
        <v>2016-05-14</v>
      </c>
      <c r="B380" s="12" t="str">
        <f>"1830"</f>
        <v>1830</v>
      </c>
      <c r="C380" s="12" t="s">
        <v>290</v>
      </c>
      <c r="D380" s="12" t="s">
        <v>291</v>
      </c>
      <c r="E380" s="12" t="s">
        <v>292</v>
      </c>
      <c r="F380" s="12" t="s">
        <v>10</v>
      </c>
      <c r="G380" s="12" t="s">
        <v>11</v>
      </c>
      <c r="H380" s="15" t="s">
        <v>15</v>
      </c>
      <c r="I380" s="15" t="s">
        <v>12</v>
      </c>
      <c r="J380" s="15"/>
    </row>
    <row r="381" spans="1:10" ht="15">
      <c r="A381" s="12" t="str">
        <f t="shared" si="6"/>
        <v>2016-05-14</v>
      </c>
      <c r="B381" s="12" t="str">
        <f>"1900"</f>
        <v>1900</v>
      </c>
      <c r="C381" s="12" t="s">
        <v>290</v>
      </c>
      <c r="D381" s="12" t="s">
        <v>293</v>
      </c>
      <c r="E381" s="12" t="s">
        <v>294</v>
      </c>
      <c r="F381" s="12" t="s">
        <v>10</v>
      </c>
      <c r="G381" s="12" t="s">
        <v>11</v>
      </c>
      <c r="H381" s="15" t="s">
        <v>15</v>
      </c>
      <c r="I381" s="15" t="s">
        <v>12</v>
      </c>
      <c r="J381" s="15"/>
    </row>
    <row r="382" spans="1:10" ht="15">
      <c r="A382" s="12" t="str">
        <f t="shared" si="6"/>
        <v>2016-05-14</v>
      </c>
      <c r="B382" s="12" t="str">
        <f>"1930"</f>
        <v>1930</v>
      </c>
      <c r="C382" s="12" t="s">
        <v>295</v>
      </c>
      <c r="D382" s="12" t="s">
        <v>296</v>
      </c>
      <c r="E382" s="12" t="s">
        <v>297</v>
      </c>
      <c r="F382" s="12" t="s">
        <v>10</v>
      </c>
      <c r="G382" s="12" t="s">
        <v>11</v>
      </c>
      <c r="H382" s="15"/>
      <c r="I382" s="15" t="s">
        <v>14</v>
      </c>
      <c r="J382" s="15"/>
    </row>
    <row r="383" spans="1:10" ht="15">
      <c r="A383" s="12" t="str">
        <f t="shared" si="6"/>
        <v>2016-05-14</v>
      </c>
      <c r="B383" s="12" t="str">
        <f>"2025"</f>
        <v>2025</v>
      </c>
      <c r="C383" s="12" t="s">
        <v>20</v>
      </c>
      <c r="D383" s="12" t="s">
        <v>94</v>
      </c>
      <c r="E383" s="12" t="s">
        <v>21</v>
      </c>
      <c r="F383" s="12" t="s">
        <v>13</v>
      </c>
      <c r="G383" s="12" t="s">
        <v>22</v>
      </c>
      <c r="H383" s="15"/>
      <c r="I383" s="15" t="s">
        <v>14</v>
      </c>
      <c r="J383" s="15" t="s">
        <v>15</v>
      </c>
    </row>
    <row r="384" spans="1:10" ht="15">
      <c r="A384" s="12" t="str">
        <f t="shared" si="6"/>
        <v>2016-05-14</v>
      </c>
      <c r="B384" s="12" t="str">
        <f>"2030"</f>
        <v>2030</v>
      </c>
      <c r="C384" s="12" t="s">
        <v>35</v>
      </c>
      <c r="D384" s="12" t="s">
        <v>298</v>
      </c>
      <c r="E384" s="12" t="s">
        <v>59</v>
      </c>
      <c r="F384" s="12" t="s">
        <v>10</v>
      </c>
      <c r="G384" s="12" t="s">
        <v>11</v>
      </c>
      <c r="H384" s="15"/>
      <c r="I384" s="15" t="s">
        <v>12</v>
      </c>
      <c r="J384" s="15"/>
    </row>
    <row r="385" spans="1:10" ht="15">
      <c r="A385" s="12" t="str">
        <f t="shared" si="6"/>
        <v>2016-05-14</v>
      </c>
      <c r="B385" s="12" t="str">
        <f>"2125"</f>
        <v>2125</v>
      </c>
      <c r="C385" s="12" t="s">
        <v>43</v>
      </c>
      <c r="D385" s="12" t="s">
        <v>63</v>
      </c>
      <c r="E385" s="12" t="s">
        <v>36</v>
      </c>
      <c r="F385" s="12" t="s">
        <v>13</v>
      </c>
      <c r="G385" s="12" t="s">
        <v>11</v>
      </c>
      <c r="H385" s="15"/>
      <c r="I385" s="15" t="s">
        <v>14</v>
      </c>
      <c r="J385" s="15"/>
    </row>
    <row r="386" spans="1:10" ht="15">
      <c r="A386" s="12" t="str">
        <f t="shared" si="6"/>
        <v>2016-05-14</v>
      </c>
      <c r="B386" s="12" t="str">
        <f>"2130"</f>
        <v>2130</v>
      </c>
      <c r="C386" s="12" t="s">
        <v>299</v>
      </c>
      <c r="D386" s="12" t="s">
        <v>300</v>
      </c>
      <c r="E386" s="12" t="s">
        <v>301</v>
      </c>
      <c r="F386" s="12" t="s">
        <v>10</v>
      </c>
      <c r="G386" s="12" t="s">
        <v>11</v>
      </c>
      <c r="H386" s="15" t="s">
        <v>15</v>
      </c>
      <c r="I386" s="15" t="s">
        <v>12</v>
      </c>
      <c r="J386" s="15"/>
    </row>
    <row r="387" spans="1:10" ht="15">
      <c r="A387" s="12" t="str">
        <f t="shared" si="6"/>
        <v>2016-05-14</v>
      </c>
      <c r="B387" s="12" t="str">
        <f>"2200"</f>
        <v>2200</v>
      </c>
      <c r="C387" s="12" t="s">
        <v>299</v>
      </c>
      <c r="D387" s="12" t="s">
        <v>302</v>
      </c>
      <c r="E387" s="12" t="s">
        <v>303</v>
      </c>
      <c r="F387" s="12" t="s">
        <v>10</v>
      </c>
      <c r="G387" s="12" t="s">
        <v>11</v>
      </c>
      <c r="H387" s="15" t="s">
        <v>15</v>
      </c>
      <c r="I387" s="15" t="s">
        <v>12</v>
      </c>
      <c r="J387" s="15"/>
    </row>
    <row r="388" spans="1:10" ht="15">
      <c r="A388" s="12" t="str">
        <f t="shared" si="6"/>
        <v>2016-05-14</v>
      </c>
      <c r="B388" s="12" t="str">
        <f>"2230"</f>
        <v>2230</v>
      </c>
      <c r="C388" s="12" t="s">
        <v>52</v>
      </c>
      <c r="D388" s="12" t="s">
        <v>284</v>
      </c>
      <c r="E388" s="12" t="s">
        <v>285</v>
      </c>
      <c r="F388" s="12" t="s">
        <v>10</v>
      </c>
      <c r="G388" s="12" t="s">
        <v>11</v>
      </c>
      <c r="H388" s="15"/>
      <c r="I388" s="15" t="s">
        <v>14</v>
      </c>
      <c r="J388" s="15"/>
    </row>
    <row r="389" spans="1:10" ht="15">
      <c r="A389" s="12" t="str">
        <f t="shared" si="6"/>
        <v>2016-05-14</v>
      </c>
      <c r="B389" s="12" t="str">
        <f>"2325"</f>
        <v>2325</v>
      </c>
      <c r="C389" s="12" t="s">
        <v>57</v>
      </c>
      <c r="D389" s="12" t="s">
        <v>286</v>
      </c>
      <c r="E389" s="12" t="s">
        <v>58</v>
      </c>
      <c r="F389" s="12" t="s">
        <v>13</v>
      </c>
      <c r="G389" s="12" t="s">
        <v>11</v>
      </c>
      <c r="H389" s="15"/>
      <c r="I389" s="15" t="s">
        <v>14</v>
      </c>
      <c r="J389" s="15" t="s">
        <v>15</v>
      </c>
    </row>
    <row r="390" spans="1:10" ht="15">
      <c r="A390" s="12" t="str">
        <f t="shared" si="6"/>
        <v>2016-05-14</v>
      </c>
      <c r="B390" s="12" t="str">
        <f>"2330"</f>
        <v>2330</v>
      </c>
      <c r="C390" s="12" t="s">
        <v>35</v>
      </c>
      <c r="D390" s="12" t="s">
        <v>298</v>
      </c>
      <c r="E390" s="12" t="s">
        <v>59</v>
      </c>
      <c r="F390" s="12" t="s">
        <v>10</v>
      </c>
      <c r="G390" s="12" t="s">
        <v>11</v>
      </c>
      <c r="H390" s="15"/>
      <c r="I390" s="15" t="s">
        <v>12</v>
      </c>
      <c r="J390" s="15"/>
    </row>
    <row r="391" spans="1:10" ht="15">
      <c r="A391" s="12" t="str">
        <f t="shared" si="6"/>
        <v>2016-05-14</v>
      </c>
      <c r="B391" s="12" t="str">
        <f>"2425"</f>
        <v>2425</v>
      </c>
      <c r="C391" s="12" t="s">
        <v>23</v>
      </c>
      <c r="D391" s="12" t="s">
        <v>107</v>
      </c>
      <c r="E391" s="12" t="s">
        <v>24</v>
      </c>
      <c r="F391" s="12" t="s">
        <v>13</v>
      </c>
      <c r="G391" s="12" t="s">
        <v>11</v>
      </c>
      <c r="H391" s="15"/>
      <c r="I391" s="15" t="s">
        <v>14</v>
      </c>
      <c r="J391" s="15" t="s">
        <v>15</v>
      </c>
    </row>
    <row r="392" spans="1:10" ht="15">
      <c r="A392" s="12" t="str">
        <f t="shared" si="6"/>
        <v>2016-05-14</v>
      </c>
      <c r="B392" s="12" t="str">
        <f>"2430"</f>
        <v>2430</v>
      </c>
      <c r="C392" s="12" t="s">
        <v>290</v>
      </c>
      <c r="D392" s="12" t="s">
        <v>291</v>
      </c>
      <c r="E392" s="12" t="s">
        <v>292</v>
      </c>
      <c r="F392" s="12" t="s">
        <v>10</v>
      </c>
      <c r="G392" s="12" t="s">
        <v>11</v>
      </c>
      <c r="H392" s="15" t="s">
        <v>15</v>
      </c>
      <c r="I392" s="15" t="s">
        <v>12</v>
      </c>
      <c r="J392" s="15"/>
    </row>
    <row r="393" spans="1:10" ht="15">
      <c r="A393" s="12" t="str">
        <f t="shared" si="6"/>
        <v>2016-05-14</v>
      </c>
      <c r="B393" s="12" t="str">
        <f>"2500"</f>
        <v>2500</v>
      </c>
      <c r="C393" s="12" t="s">
        <v>290</v>
      </c>
      <c r="D393" s="12" t="s">
        <v>293</v>
      </c>
      <c r="E393" s="12" t="s">
        <v>294</v>
      </c>
      <c r="F393" s="12" t="s">
        <v>10</v>
      </c>
      <c r="G393" s="12" t="s">
        <v>11</v>
      </c>
      <c r="H393" s="15" t="s">
        <v>15</v>
      </c>
      <c r="I393" s="15" t="s">
        <v>12</v>
      </c>
      <c r="J393" s="15"/>
    </row>
    <row r="394" spans="1:10" ht="15">
      <c r="A394" s="12" t="str">
        <f t="shared" si="6"/>
        <v>2016-05-14</v>
      </c>
      <c r="B394" s="12" t="str">
        <f>"2530"</f>
        <v>2530</v>
      </c>
      <c r="C394" s="12" t="s">
        <v>295</v>
      </c>
      <c r="D394" s="12" t="s">
        <v>296</v>
      </c>
      <c r="E394" s="12" t="s">
        <v>297</v>
      </c>
      <c r="F394" s="12" t="s">
        <v>10</v>
      </c>
      <c r="G394" s="12" t="s">
        <v>11</v>
      </c>
      <c r="H394" s="15"/>
      <c r="I394" s="15" t="s">
        <v>14</v>
      </c>
      <c r="J394" s="15"/>
    </row>
    <row r="395" spans="1:10" ht="15">
      <c r="A395" s="12" t="str">
        <f t="shared" si="6"/>
        <v>2016-05-14</v>
      </c>
      <c r="B395" s="12" t="str">
        <f>"2625"</f>
        <v>2625</v>
      </c>
      <c r="C395" s="12" t="s">
        <v>20</v>
      </c>
      <c r="D395" s="12" t="s">
        <v>304</v>
      </c>
      <c r="E395" s="12" t="s">
        <v>21</v>
      </c>
      <c r="F395" s="12" t="s">
        <v>13</v>
      </c>
      <c r="G395" s="12" t="s">
        <v>22</v>
      </c>
      <c r="H395" s="15" t="s">
        <v>15</v>
      </c>
      <c r="I395" s="15" t="s">
        <v>14</v>
      </c>
      <c r="J395" s="15" t="s">
        <v>15</v>
      </c>
    </row>
    <row r="396" spans="1:10" ht="15">
      <c r="A396" s="12" t="str">
        <f t="shared" si="6"/>
        <v>2016-05-14</v>
      </c>
      <c r="B396" s="12" t="str">
        <f>"2630"</f>
        <v>2630</v>
      </c>
      <c r="C396" s="12" t="s">
        <v>64</v>
      </c>
      <c r="D396" s="12" t="s">
        <v>279</v>
      </c>
      <c r="E396" s="12" t="s">
        <v>280</v>
      </c>
      <c r="F396" s="12" t="s">
        <v>10</v>
      </c>
      <c r="G396" s="12" t="s">
        <v>11</v>
      </c>
      <c r="H396" s="15"/>
      <c r="I396" s="15" t="s">
        <v>14</v>
      </c>
      <c r="J396" s="15"/>
    </row>
    <row r="397" spans="1:10" ht="15">
      <c r="A397" s="12" t="str">
        <f t="shared" si="6"/>
        <v>2016-05-14</v>
      </c>
      <c r="B397" s="12" t="str">
        <f>"2700"</f>
        <v>2700</v>
      </c>
      <c r="C397" s="12" t="s">
        <v>299</v>
      </c>
      <c r="D397" s="12" t="s">
        <v>300</v>
      </c>
      <c r="E397" s="12" t="s">
        <v>301</v>
      </c>
      <c r="F397" s="12" t="s">
        <v>10</v>
      </c>
      <c r="G397" s="12" t="s">
        <v>11</v>
      </c>
      <c r="H397" s="15" t="s">
        <v>15</v>
      </c>
      <c r="I397" s="15" t="s">
        <v>12</v>
      </c>
      <c r="J397" s="15"/>
    </row>
    <row r="398" spans="1:10" ht="15">
      <c r="A398" s="12" t="str">
        <f t="shared" si="6"/>
        <v>2016-05-14</v>
      </c>
      <c r="B398" s="12" t="str">
        <f>"2730"</f>
        <v>2730</v>
      </c>
      <c r="C398" s="12" t="s">
        <v>299</v>
      </c>
      <c r="D398" s="12" t="s">
        <v>302</v>
      </c>
      <c r="E398" s="12" t="s">
        <v>303</v>
      </c>
      <c r="F398" s="12" t="s">
        <v>10</v>
      </c>
      <c r="G398" s="12" t="s">
        <v>11</v>
      </c>
      <c r="H398" s="15" t="s">
        <v>15</v>
      </c>
      <c r="I398" s="15" t="s">
        <v>12</v>
      </c>
      <c r="J398" s="15"/>
    </row>
    <row r="399" spans="1:10" ht="15">
      <c r="A399" s="12" t="str">
        <f t="shared" si="6"/>
        <v>2016-05-14</v>
      </c>
      <c r="B399" s="12" t="str">
        <f>"2800"</f>
        <v>2800</v>
      </c>
      <c r="C399" s="12" t="s">
        <v>52</v>
      </c>
      <c r="D399" s="12" t="s">
        <v>284</v>
      </c>
      <c r="E399" s="12" t="s">
        <v>285</v>
      </c>
      <c r="F399" s="12" t="s">
        <v>10</v>
      </c>
      <c r="G399" s="12" t="s">
        <v>11</v>
      </c>
      <c r="H399" s="15"/>
      <c r="I399" s="15" t="s">
        <v>14</v>
      </c>
      <c r="J399" s="15"/>
    </row>
    <row r="400" spans="1:10" ht="15">
      <c r="A400" s="12" t="str">
        <f t="shared" si="6"/>
        <v>2016-05-14</v>
      </c>
      <c r="B400" s="12" t="str">
        <f>"2855"</f>
        <v>2855</v>
      </c>
      <c r="C400" s="12" t="s">
        <v>57</v>
      </c>
      <c r="D400" s="12" t="s">
        <v>286</v>
      </c>
      <c r="E400" s="12" t="s">
        <v>58</v>
      </c>
      <c r="F400" s="12" t="s">
        <v>13</v>
      </c>
      <c r="G400" s="12" t="s">
        <v>11</v>
      </c>
      <c r="H400" s="15"/>
      <c r="I400" s="15" t="s">
        <v>14</v>
      </c>
      <c r="J400" s="15" t="s">
        <v>15</v>
      </c>
    </row>
    <row r="401" spans="1:10" ht="1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ht="1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1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1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ht="1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ht="1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5">
      <c r="A408" s="13"/>
      <c r="B408" s="14"/>
      <c r="C408" s="12"/>
      <c r="D408" s="12"/>
      <c r="E408" s="12"/>
      <c r="F408" s="12"/>
      <c r="G408" s="12"/>
      <c r="H408" s="15"/>
      <c r="I408" s="15"/>
      <c r="J408" s="15"/>
    </row>
    <row r="409" spans="1:10" ht="15">
      <c r="A409" s="13"/>
      <c r="B409" s="14"/>
      <c r="C409" s="12"/>
      <c r="D409" s="12"/>
      <c r="E409" s="12"/>
      <c r="F409" s="12"/>
      <c r="G409" s="12"/>
      <c r="H409" s="15"/>
      <c r="I409" s="15"/>
      <c r="J409" s="15"/>
    </row>
    <row r="410" spans="1:10" ht="15">
      <c r="A410" s="13"/>
      <c r="B410" s="14"/>
      <c r="C410" s="12"/>
      <c r="D410" s="12"/>
      <c r="E410" s="12"/>
      <c r="F410" s="12"/>
      <c r="G410" s="12"/>
      <c r="H410" s="15"/>
      <c r="I410" s="15"/>
      <c r="J410" s="15"/>
    </row>
    <row r="411" spans="1:10" ht="15">
      <c r="A411" s="13"/>
      <c r="B411" s="14"/>
      <c r="C411" s="12"/>
      <c r="D411" s="12"/>
      <c r="E411" s="12"/>
      <c r="F411" s="12"/>
      <c r="G411" s="12"/>
      <c r="H411" s="15"/>
      <c r="I411" s="15"/>
      <c r="J411" s="15"/>
    </row>
    <row r="412" spans="1:10" ht="15">
      <c r="A412" s="13"/>
      <c r="B412" s="14"/>
      <c r="C412" s="12"/>
      <c r="D412" s="12"/>
      <c r="E412" s="12"/>
      <c r="F412" s="12"/>
      <c r="G412" s="12"/>
      <c r="H412" s="15"/>
      <c r="I412" s="15"/>
      <c r="J412" s="15"/>
    </row>
    <row r="413" spans="1:10" ht="15">
      <c r="A413" s="13"/>
      <c r="B413" s="14"/>
      <c r="C413" s="12"/>
      <c r="D413" s="12"/>
      <c r="E413" s="12"/>
      <c r="F413" s="12"/>
      <c r="G413" s="12"/>
      <c r="H413" s="15"/>
      <c r="I413" s="15"/>
      <c r="J413" s="15"/>
    </row>
    <row r="414" spans="1:10" ht="15">
      <c r="A414" s="13"/>
      <c r="B414" s="14"/>
      <c r="C414" s="12"/>
      <c r="D414" s="12"/>
      <c r="E414" s="12"/>
      <c r="F414" s="12"/>
      <c r="G414" s="12"/>
      <c r="H414" s="15"/>
      <c r="I414" s="15"/>
      <c r="J414" s="15"/>
    </row>
    <row r="415" spans="1:10" ht="15">
      <c r="A415" s="13"/>
      <c r="B415" s="14"/>
      <c r="C415" s="12"/>
      <c r="D415" s="12"/>
      <c r="E415" s="12"/>
      <c r="F415" s="12"/>
      <c r="G415" s="12"/>
      <c r="H415" s="15"/>
      <c r="I415" s="15"/>
      <c r="J415" s="15"/>
    </row>
    <row r="416" spans="1:10" ht="15">
      <c r="A416" s="13"/>
      <c r="B416" s="14"/>
      <c r="C416" s="12"/>
      <c r="D416" s="12"/>
      <c r="E416" s="12"/>
      <c r="F416" s="12"/>
      <c r="G416" s="12"/>
      <c r="H416" s="15"/>
      <c r="I416" s="15"/>
      <c r="J416" s="15"/>
    </row>
    <row r="417" spans="1:10" ht="15">
      <c r="A417" s="13"/>
      <c r="B417" s="14"/>
      <c r="C417" s="12"/>
      <c r="D417" s="12"/>
      <c r="E417" s="12"/>
      <c r="F417" s="12"/>
      <c r="G417" s="12"/>
      <c r="H417" s="15"/>
      <c r="I417" s="15"/>
      <c r="J417" s="15"/>
    </row>
    <row r="418" spans="1:10" ht="15">
      <c r="A418" s="13"/>
      <c r="B418" s="14"/>
      <c r="C418" s="12"/>
      <c r="D418" s="12"/>
      <c r="E418" s="12"/>
      <c r="F418" s="12"/>
      <c r="G418" s="12"/>
      <c r="H418" s="15"/>
      <c r="I418" s="15"/>
      <c r="J418" s="15"/>
    </row>
    <row r="419" spans="1:10" ht="15">
      <c r="A419" s="13"/>
      <c r="B419" s="14"/>
      <c r="C419" s="12"/>
      <c r="D419" s="12"/>
      <c r="E419" s="12"/>
      <c r="F419" s="12"/>
      <c r="G419" s="12"/>
      <c r="H419" s="15"/>
      <c r="I419" s="15"/>
      <c r="J419" s="15"/>
    </row>
    <row r="420" spans="1:10" ht="15">
      <c r="A420" s="13"/>
      <c r="B420" s="14"/>
      <c r="C420" s="12"/>
      <c r="D420" s="12"/>
      <c r="E420" s="12"/>
      <c r="F420" s="12"/>
      <c r="G420" s="12"/>
      <c r="H420" s="15"/>
      <c r="I420" s="15"/>
      <c r="J420" s="15"/>
    </row>
    <row r="421" spans="1:10" ht="15">
      <c r="A421" s="13"/>
      <c r="B421" s="14"/>
      <c r="C421" s="12"/>
      <c r="D421" s="12"/>
      <c r="E421" s="12"/>
      <c r="F421" s="12"/>
      <c r="G421" s="12"/>
      <c r="H421" s="15"/>
      <c r="I421" s="15"/>
      <c r="J421" s="15"/>
    </row>
    <row r="422" spans="1:10" ht="15">
      <c r="A422" s="13"/>
      <c r="B422" s="14"/>
      <c r="C422" s="12"/>
      <c r="D422" s="12"/>
      <c r="E422" s="12"/>
      <c r="F422" s="12"/>
      <c r="G422" s="12"/>
      <c r="H422" s="15"/>
      <c r="I422" s="15"/>
      <c r="J422" s="15"/>
    </row>
    <row r="423" spans="1:10" ht="15">
      <c r="A423" s="13"/>
      <c r="B423" s="14"/>
      <c r="C423" s="12"/>
      <c r="D423" s="12"/>
      <c r="E423" s="12"/>
      <c r="F423" s="12"/>
      <c r="G423" s="12"/>
      <c r="H423" s="15"/>
      <c r="I423" s="15"/>
      <c r="J423" s="15"/>
    </row>
    <row r="424" spans="1:10" ht="15">
      <c r="A424" s="13"/>
      <c r="B424" s="14"/>
      <c r="C424" s="12"/>
      <c r="D424" s="12"/>
      <c r="E424" s="12"/>
      <c r="F424" s="12"/>
      <c r="G424" s="12"/>
      <c r="H424" s="15"/>
      <c r="I424" s="15"/>
      <c r="J424" s="15"/>
    </row>
    <row r="425" spans="1:10" ht="15">
      <c r="A425" s="13"/>
      <c r="B425" s="14"/>
      <c r="C425" s="12"/>
      <c r="D425" s="12"/>
      <c r="E425" s="12"/>
      <c r="F425" s="12"/>
      <c r="G425" s="12"/>
      <c r="H425" s="15"/>
      <c r="I425" s="15"/>
      <c r="J425" s="15"/>
    </row>
    <row r="426" spans="1:10" ht="15">
      <c r="A426" s="13"/>
      <c r="B426" s="14"/>
      <c r="C426" s="12"/>
      <c r="D426" s="12"/>
      <c r="E426" s="12"/>
      <c r="F426" s="12"/>
      <c r="G426" s="12"/>
      <c r="H426" s="15"/>
      <c r="I426" s="15"/>
      <c r="J426" s="15"/>
    </row>
    <row r="427" spans="1:10" ht="15">
      <c r="A427" s="13"/>
      <c r="B427" s="14"/>
      <c r="C427" s="12"/>
      <c r="D427" s="12"/>
      <c r="E427" s="12"/>
      <c r="F427" s="12"/>
      <c r="G427" s="12"/>
      <c r="H427" s="15"/>
      <c r="I427" s="15"/>
      <c r="J427" s="15"/>
    </row>
    <row r="428" spans="1:10" ht="1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2016-04-22T05:23:55Z</dcterms:modified>
  <cp:category/>
  <cp:version/>
  <cp:contentType/>
  <cp:contentStatus/>
</cp:coreProperties>
</file>