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581151" sheetId="1" r:id="rId1"/>
  </sheets>
  <definedNames/>
  <calcPr fullCalcOnLoad="1"/>
</workbook>
</file>

<file path=xl/sharedStrings.xml><?xml version="1.0" encoding="utf-8"?>
<sst xmlns="http://schemas.openxmlformats.org/spreadsheetml/2006/main" count="1406" uniqueCount="361">
  <si>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</si>
  <si>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</si>
  <si>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</si>
  <si>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</si>
  <si>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</si>
  <si>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</si>
  <si>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</si>
  <si>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</si>
  <si>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</si>
  <si>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</si>
  <si>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</si>
  <si>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</si>
  <si>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</si>
  <si>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</si>
  <si>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</si>
  <si>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</si>
  <si>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55mins</t>
  </si>
  <si>
    <t>Welcome To Wapos Bay</t>
  </si>
  <si>
    <t>G</t>
  </si>
  <si>
    <t>The kids of Wapos Bay love adventure and their playground is a vast area that's been home to their Cree ancestors for millennia. As they explore the world around them, they learn respect &amp; cooperation</t>
  </si>
  <si>
    <t>Something To Remember</t>
  </si>
  <si>
    <t>CANADA</t>
  </si>
  <si>
    <t>23mins</t>
  </si>
  <si>
    <t>Waabiny Time</t>
  </si>
  <si>
    <t>Djinang, Look! It's a yongka, a kangaroo. And can you see the wetj, the emu full of feathers</t>
  </si>
  <si>
    <t>Animals And Tracks</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</si>
  <si>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</si>
  <si>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</si>
  <si>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</si>
  <si>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</si>
  <si>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</si>
  <si>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</si>
  <si>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24mins</t>
  </si>
  <si>
    <t>Mugu Kids</t>
  </si>
  <si>
    <t>Look, listen, learn and dance with Mugu Kids host Jub as she tells us what makes her happy while the Kids from Thornbury Public School sing happy birthday in the Wurundjeri Language.</t>
  </si>
  <si>
    <t>Go Lingo</t>
  </si>
  <si>
    <t>A high energy game show packed with fun and challenges as students aged between 11-12 play a variety of hi-tech games using the latest in touch screen technology. Host Alanah Ahmat.</t>
  </si>
  <si>
    <t>Bushwhacked</t>
  </si>
  <si>
    <t>Brandon challenges Kayne to track down an elusive cassowary, one of Australia's rarest birds.</t>
  </si>
  <si>
    <t>Cassowary</t>
  </si>
  <si>
    <t>22mins</t>
  </si>
  <si>
    <t>Hyundai A-League: NEWC V ADEL Live</t>
  </si>
  <si>
    <t>Round 11: Newcastle Jets V Adelaide United - Newcastle Jets take on Adelaide United live from Hunter Stadium, Newcastle, in Round 11 of the Hyundai A-League. Hosted by David Zdrilic. #sbsaleague</t>
  </si>
  <si>
    <t>A-League Live Round 11: Newcastle Jets V Adelaide United</t>
  </si>
  <si>
    <t>90mins</t>
  </si>
  <si>
    <t>NITV News Week In Review</t>
  </si>
  <si>
    <t>NITV National News features the rich diversity of contemporary life within Aboriginal and Torres Strait Islander communities, broadening and redefining the news and current affairs landscape.</t>
  </si>
  <si>
    <t>Guardians: Evolution Series 1</t>
  </si>
  <si>
    <t>Forty one million years in the future, the Earth is reborn and nature has been replenished after a global catastrophe. Only a few teens have survived, they act as the “Guardians”</t>
  </si>
  <si>
    <t>Awakenings</t>
  </si>
  <si>
    <t>21mins</t>
  </si>
  <si>
    <t>Barefoot Sunday Summer 2014 14</t>
  </si>
  <si>
    <t>Barefoot Sunday returns to showcase the Indigenous boxing and rugby union talent in Queensland from A Night to Remember III and Kings &amp; Queens of Pacific Rugby.</t>
  </si>
  <si>
    <t>60mins</t>
  </si>
  <si>
    <t>Queensland Murri Carnival 2014</t>
  </si>
  <si>
    <t>Grassroots rugby league at its best at the Queensland Murri Carnival from Redcliffe, QLD</t>
  </si>
  <si>
    <t>44mins</t>
  </si>
  <si>
    <t>Rugby League 2014: 44th Annual Koori Knockout 11</t>
  </si>
  <si>
    <t>Grassroots rugby league at its best at the 44th Annual Koori Knockout from Raymond Terace, NSW.</t>
  </si>
  <si>
    <t>65mins</t>
  </si>
  <si>
    <t>North Of Capricorn</t>
  </si>
  <si>
    <t>Australia's great divide is not between the city and the bush. It is between the North and the South. Looking at Australia from the top down changes the whole story of our nations history.</t>
  </si>
  <si>
    <t>Te Kaea 2014</t>
  </si>
  <si>
    <t>NC</t>
  </si>
  <si>
    <t>When it happens in the Maori world, you’ll hear about it on Te Kaea first. This is Maori Television’s flagship news program's week in review, featuring local, national and international stories.</t>
  </si>
  <si>
    <t>NEW ZEALAND</t>
  </si>
  <si>
    <t>30mins</t>
  </si>
  <si>
    <t xml:space="preserve">Harold </t>
  </si>
  <si>
    <t>Harold Blair is one of Australia's forgotten heroes. Touted as the first Aboriginal person to sing opera and a model of assimilation.</t>
  </si>
  <si>
    <t>Harold</t>
  </si>
  <si>
    <t>56mins</t>
  </si>
  <si>
    <t>Ngurra</t>
  </si>
  <si>
    <t>Every year the Western Arrarnta community of Hermannsburg in Central Australia come together for the Kuprilya Races to celebrate the water that saved the community during the drought of the 1930s.</t>
  </si>
  <si>
    <t>Kuprilya Races</t>
  </si>
  <si>
    <t>13mins</t>
  </si>
  <si>
    <t>A visit to a permanent water place on Ngarluma country called Buriyamangga, or Red Rock, is a good opportunity to teach a young person some language and have a picnic.</t>
  </si>
  <si>
    <t>Kerry Churnside</t>
  </si>
  <si>
    <t>14mins</t>
  </si>
  <si>
    <t>Frontier</t>
  </si>
  <si>
    <t xml:space="preserve">a </t>
  </si>
  <si>
    <t>This is television's first comprehensive account of Australia's 150 year war. Between 1788 and 1938, thousands of whites and tens of thousands of blacks died in racial violence across the continent.</t>
  </si>
  <si>
    <t>59mins</t>
  </si>
  <si>
    <t>Medicine Line, The</t>
  </si>
  <si>
    <t>Traveling is a passion for many. Join Dave Gaudet as he zigzags his way across the Canada-US border to discover the art, language, history, and culture of Aboriginal people in both places.</t>
  </si>
  <si>
    <t>Other Side Series 1 Ep, The 9</t>
  </si>
  <si>
    <t>Share in the journey of these Aboriginal ghost hunters as they try to understand what they encounter in the context of indigneous culture of the land.</t>
  </si>
  <si>
    <t>Duck Lake Part 2</t>
  </si>
  <si>
    <t xml:space="preserve">Barking Water </t>
  </si>
  <si>
    <t>M</t>
  </si>
  <si>
    <t xml:space="preserve">a d l </t>
  </si>
  <si>
    <t>Frankie is dying. Irene hasn't forgiven him. And they are racing against time to find their way home. Frankie needs help and Irene is the one he turns to. He must go home one last time.</t>
  </si>
  <si>
    <t>USA</t>
  </si>
  <si>
    <t>78mins</t>
  </si>
  <si>
    <t>Eternity</t>
  </si>
  <si>
    <t>The Word "Eternity" Was Part Of Sydney's Street Life For 40 Years.</t>
  </si>
  <si>
    <t>As Long As The River Flows</t>
  </si>
  <si>
    <t>Yarramundi Kids</t>
  </si>
  <si>
    <t>Today's show is about reading the land &amp; making sense of the weather..</t>
  </si>
  <si>
    <t>Reading The Land</t>
  </si>
  <si>
    <t>mins</t>
  </si>
  <si>
    <t>Mysterious Cities Of Gold</t>
  </si>
  <si>
    <t>The original 80s animation classic that follows a young orphan called Esteban as he searches the New World for both his father and the Mysterious Cities of Gold</t>
  </si>
  <si>
    <t>Messengers Of The Region</t>
  </si>
  <si>
    <t>FRANCE</t>
  </si>
  <si>
    <t xml:space="preserve">Mugu Kids </t>
  </si>
  <si>
    <t>Look, listen, learn and dance with Mugu Kids host Jub as we learn about nature. Also Aunty Sharon Edgar Jones teaches her kids landscapes names in the Wanarruwa language.</t>
  </si>
  <si>
    <t>Noongar people have been solid tool makers for a long, long time. Karli, the boomerang and kitj, the spear are very useful tools.</t>
  </si>
  <si>
    <t>Traditional Tools</t>
  </si>
  <si>
    <t>In this reverse episode, Kayne challenges Brandon to help save animals that live in the city or get into a spot of bother living alongside humans.</t>
  </si>
  <si>
    <t>Melbourne</t>
  </si>
  <si>
    <t>Around The Traps</t>
  </si>
  <si>
    <t>We wrap up what is happening around Australia in our communities in arts and culture. Hosted by Alan Clarke and Mayrah Sonter.</t>
  </si>
  <si>
    <t>57mins</t>
  </si>
  <si>
    <t>Goin' Troppo In The Toppo</t>
  </si>
  <si>
    <t>We take a sneak peek at just some of the amazing characters, sites and life of Darwin. Presented by Belinda Miller and Dennis Stokes.</t>
  </si>
  <si>
    <t>NITV News</t>
  </si>
  <si>
    <t>Nganampa Anwernekenhe</t>
  </si>
  <si>
    <t>Around a campfire, Two Anmatjere Elders, Patsy and Jane Briscoe, sing and tell the epic dreaming story of two young men who are forced into action when a clan of demon Cannibals devour their tribe.</t>
  </si>
  <si>
    <t>Bungalung</t>
  </si>
  <si>
    <t>Surviving</t>
  </si>
  <si>
    <t>Finding his escape from the city bustle, Kilkivan QLD, Kabi Kabi, a place on his mother's country, Uncle Eugene Burgo grows a world of beauty around him.</t>
  </si>
  <si>
    <t>Eugene Bargo</t>
  </si>
  <si>
    <t>15mins</t>
  </si>
  <si>
    <t>Emerging Aboriginal Artist Jason Wing, won the 2013 NSW Aboriginal art prize for his sculpture of Captain Cook covered with a balaclava. The prize caused outrage amongst the non-Indigenous audience.</t>
  </si>
  <si>
    <t>Jason Wing</t>
  </si>
  <si>
    <t>The Abolitionists</t>
  </si>
  <si>
    <t>The Abolitionists interweaves traditional documentary storytelling with dramatised scenes to vividly bring to life the epic struggles of the men and women who ended slavery. Part 1 of 3.</t>
  </si>
  <si>
    <t>53mins</t>
  </si>
  <si>
    <t>Cool School Antarctica</t>
  </si>
  <si>
    <t>We follow three young Australians, Hayley Warner, Malcolm Lynch and Narelle Long, as they embark on an an adventure of a lifetime to the the world's first Environmental Youth Summit in Antarctica.</t>
  </si>
  <si>
    <t>Going To The Bottom Of The World</t>
  </si>
  <si>
    <t>ANTARCTICA</t>
  </si>
  <si>
    <t>Mataku</t>
  </si>
  <si>
    <t xml:space="preserve">s </t>
  </si>
  <si>
    <t>A shy young man find a Maori bone flute on a beach, which seems to be the answer to his problems, but which could lead him to his doom.</t>
  </si>
  <si>
    <t>Enchanted Flute, The</t>
  </si>
  <si>
    <t xml:space="preserve">h </t>
  </si>
  <si>
    <t>A young Maori soldier who is sceptical about his family's traditional beliefs has his mind changed when he encounters his uncle who died years before in World War II</t>
  </si>
  <si>
    <t>Going To War</t>
  </si>
  <si>
    <t>Arctic Air</t>
  </si>
  <si>
    <t xml:space="preserve">a v </t>
  </si>
  <si>
    <t>Set in the booming Arctic this drama series follows the adventures of a maverick airline and the unconventional family who run it. The vast terrain and unforgiving climate mean the stakes are sky-high</t>
  </si>
  <si>
    <t>Blood Is Thicker Than Water</t>
  </si>
  <si>
    <t>43mins</t>
  </si>
  <si>
    <t>The 42nd Annual Koori Knockout</t>
  </si>
  <si>
    <t>Yuin-Monaro United Vs Bathurst Black Trackers - Join Brad Cook and Luke Carroll at the 42nd Koori Knockout in Raymond Terrace for all the grass roots rugby league action.</t>
  </si>
  <si>
    <t>Yuin-Monaro United Vs Bathurst Black Trackers</t>
  </si>
  <si>
    <t>47mins</t>
  </si>
  <si>
    <t>Away From Country</t>
  </si>
  <si>
    <t>Away From Country captures the essence of Indigenous excellence on and off the sporting field and highlights the journeys of our Indigenous sportspeople.</t>
  </si>
  <si>
    <t>Jesse Williams: The Monstar</t>
  </si>
  <si>
    <t>2011 Lightning Cup</t>
  </si>
  <si>
    <t>Top End grassroots AFL at its best.</t>
  </si>
  <si>
    <t>Rovers Vs Central Arrente</t>
  </si>
  <si>
    <t>Murri Rugby League Carnival 2012</t>
  </si>
  <si>
    <t>Possibles V Probables - Join Djuro Sen at the Murri Rugby League carnival for two days of the best QLD rugby league.</t>
  </si>
  <si>
    <t>Possibles V Probables</t>
  </si>
  <si>
    <t>68mins</t>
  </si>
  <si>
    <t xml:space="preserve">Natsiba 2008 </t>
  </si>
  <si>
    <t>National Aboriginal and Torres Strait Islander Basketball Association Championships 2008 - Game 2 Boxa Vs Broome.</t>
  </si>
  <si>
    <t>Fusion With Casey Donovan</t>
  </si>
  <si>
    <t>Fusion is a lively, cheeky, informative and entertaining show that features new musical talent, clips, performances and interviews. Hosted by Casey Donovan.</t>
  </si>
  <si>
    <t>Tricks N Treats</t>
  </si>
  <si>
    <t>Today's show is about the night sky and the traditional significance of the stars for Darug people.</t>
  </si>
  <si>
    <t>Night Sky</t>
  </si>
  <si>
    <t>Secret Of The Medallions</t>
  </si>
  <si>
    <t>Look, listen, learn and dance with Mugu Kids host Jub while the Witchetty Grubs sing, Tricky Little Things and Arone Raymond Meek reads his book, Enora and The Black Crane.</t>
  </si>
  <si>
    <t>Do you feel djoorabiny, do you feel happy? Or do you feel menditj, do you feel sick? Make sure you share how you feel with someone who cares. It's moorditj koolangka!</t>
  </si>
  <si>
    <t>Feelings</t>
  </si>
  <si>
    <t>Brandon challenges Kayne to catch, cook and then eat an Arafura File Snake - a rare delicacy that lives in croc-infested waters in Arnhem Land!</t>
  </si>
  <si>
    <t>Arafura File Snake</t>
  </si>
  <si>
    <t>Torres To The Thames</t>
  </si>
  <si>
    <t>Torres To The Thames follows the Purple Spider Dance troupe as they perform at a prestigious Festival in England.  The experience will strengthen their connection and belief in their Culture.</t>
  </si>
  <si>
    <t xml:space="preserve">Twelve Canoes </t>
  </si>
  <si>
    <t xml:space="preserve">a n </t>
  </si>
  <si>
    <t>We live in Arnhem Land, in Northern Territory of Australia. For long time our people have been wanting to show our culture to the world. We made that film, TEN CANOES. That was really beginning of it.</t>
  </si>
  <si>
    <t>66mins</t>
  </si>
  <si>
    <t>A light-hearted journey into the art of Bush Toy making in the Central Desert. Bush Toys shows the remarkable adaptation of European style toys now accepted into modern Aboriginal culture.</t>
  </si>
  <si>
    <t>Bush Toys</t>
  </si>
  <si>
    <t>Desperate Measures</t>
  </si>
  <si>
    <t>Two Prominent aboriginal men in Victoria speak out about various issues.</t>
  </si>
  <si>
    <t>True Radicals</t>
  </si>
  <si>
    <t>“Strait Borders” investigates the current state of water rights, border security and piracy in the Torres Straits.</t>
  </si>
  <si>
    <t>Strait Borders</t>
  </si>
  <si>
    <t>Down 2 Earth</t>
  </si>
  <si>
    <t>Down2Earth is a series that celebrates Aboriginal communities around the world that are using traditional knowledge and science to protect their territories.</t>
  </si>
  <si>
    <t>First Citizen: Albert Namatjira</t>
  </si>
  <si>
    <t>Explores the great talent which enabled the Arrernte people to become the first to adopt the painting techniques and modes of expression of culture which were in direct contrast to his own.</t>
  </si>
  <si>
    <t>54mins</t>
  </si>
  <si>
    <t>Knowledge, Painting And Country</t>
  </si>
  <si>
    <t>This film is about the culture of Western Arnhem Land, it takes us on a journey to meet two of the region's most highly respected elders. We should all listen carefully.</t>
  </si>
  <si>
    <t>36mins</t>
  </si>
  <si>
    <t>The Boondocks</t>
  </si>
  <si>
    <t>MA</t>
  </si>
  <si>
    <t>Uncle Ruckus must face the truth about his racial origins, when his abusive father and the rest of his family show up in Woodcrest.</t>
  </si>
  <si>
    <t>Colour Ruckus, The</t>
  </si>
  <si>
    <t>20mins</t>
  </si>
  <si>
    <t>Rugby League: Fox Memorial Shield 2014 7</t>
  </si>
  <si>
    <t>109mins</t>
  </si>
  <si>
    <t>Rugby League 2014: 44th Annual Koori Knockout 4</t>
  </si>
  <si>
    <t>46mins</t>
  </si>
  <si>
    <t>42mins</t>
  </si>
  <si>
    <t>Ella 7's 2009</t>
  </si>
  <si>
    <t>La Pa Lovelies v Waterloo Storm, Sydney Skindogs v Northern United.</t>
  </si>
  <si>
    <t>Ltyentye Apurte Vs Titlikala</t>
  </si>
  <si>
    <t>Hunt, The</t>
  </si>
  <si>
    <t>Today's show is about games. We learn the Darug word for playing, meet todays guest Yaarnz man, Paul Sinclair &amp; Uncle Chris shows us how to use ochres as paint.</t>
  </si>
  <si>
    <t>Games We Play</t>
  </si>
  <si>
    <t>Mystery Of The Parents</t>
  </si>
  <si>
    <t>Look, listen, learn and dance with Mugu Kids host Jub. Nadeena Dixon performs her song, Mulberry Dive and Annette Sax reads the book she illustrated, Bartja and Mayila.</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</si>
  <si>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</si>
  <si>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</si>
  <si>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</si>
  <si>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</si>
  <si>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Finding Place explores the issues of one family surrounding ceremonially initiated men as they deal with the daily duality of their social standing, both within the Aboriginal and mainstream Australia</t>
  </si>
  <si>
    <t>Finding Place</t>
  </si>
  <si>
    <t>Our Footprint</t>
  </si>
  <si>
    <t>Barbara Crismani is the daughter of Joseph Leslie Murray (1900-1975) who was boxing champ of SA in 1926 known as The Black Panther in the ring.</t>
  </si>
  <si>
    <t>Barb's World</t>
  </si>
  <si>
    <t>Tony Hunter is a community leader with an amazing story about survival, struggle and hope for our people with shattered spirits.</t>
  </si>
  <si>
    <t>Tony Hunter</t>
  </si>
  <si>
    <t>Awaken Best Of</t>
  </si>
  <si>
    <t>Looking back at the last six months on the issues that have helped to shape the Indigenous landscape in Current Affairs</t>
  </si>
  <si>
    <t>28mins</t>
  </si>
  <si>
    <t>Back To Munda</t>
  </si>
  <si>
    <t>A documentary about land care management and rehabilitation schemes in the chain of bays in South Australia.</t>
  </si>
  <si>
    <t>41mins</t>
  </si>
  <si>
    <t>Lionel</t>
  </si>
  <si>
    <t xml:space="preserve">l </t>
  </si>
  <si>
    <t>This  documentary tells undisputed world banatam weight champion Lionel Rose's story, warts and all, from his childhood in to the present day. A story that is both triumphant and bitter-sweet.</t>
  </si>
  <si>
    <t>81mins</t>
  </si>
  <si>
    <t>Bush Plum</t>
  </si>
  <si>
    <t>This is a visual poem, capturing the imagery and connection between painting and country.  The art of Angelina Pwerle is a reflection of beliefs, of culture, of country, of its plants and animals.</t>
  </si>
  <si>
    <t>31mins</t>
  </si>
  <si>
    <t>Mother Earth, A</t>
  </si>
  <si>
    <t>Esteban's Medallions</t>
  </si>
  <si>
    <t>Look, listen, learn and dance with Mugu Kids host Jub. Bronwyn Bancroft reads her book, Remembering Lionsville also we learn some of the Eastern Arrernte language from Patricia Ellis.</t>
  </si>
  <si>
    <t>Waabiny time, playing time is djooradiny, it's fun. It's about keeping walang, keeping healthy. Let's play djenborl football and learn to handball and take on the obstacle course. It's deadly koolangk</t>
  </si>
  <si>
    <t>Playtime</t>
  </si>
  <si>
    <t>Brandon takes Kayne to Tasmania for a ridiculously nail-biting mission: to track down and then kiss a Tasmanian Devil!</t>
  </si>
  <si>
    <t>Tassie Devil</t>
  </si>
  <si>
    <t>Constitutional Recognition</t>
  </si>
  <si>
    <t>2013 panel discussion in Melbourne on issues that surround the future referendum on recognition of Australia's First Peoples.</t>
  </si>
  <si>
    <t>52mins</t>
  </si>
  <si>
    <t xml:space="preserve">Black Man's Houses </t>
  </si>
  <si>
    <t>The story of black survival in Tasmania amidst the continuing suppression of history and culture.</t>
  </si>
  <si>
    <t>In October 2007, the Jarlmadangah Community celebrated 25 years of a journey of self-determination to the fulfillment of the dream to maintain traditional language, law and culture.</t>
  </si>
  <si>
    <t>Jarlmadangah</t>
  </si>
  <si>
    <t>Around The Campfire</t>
  </si>
  <si>
    <t>Raised in the city and inspired to perform from a young age, Lisa Maza, a professional singer/actor heads north to her family reunion in Innisfail, focusing initially on one particular night.</t>
  </si>
  <si>
    <t>Maza's Got Talent</t>
  </si>
  <si>
    <t>Each year the Warnindilyakwa and the Nunngubbyu traditional owners of Groote Eylandt and Bickerton Island make their way to Barunga for the festival.</t>
  </si>
  <si>
    <t>Barunga</t>
  </si>
  <si>
    <t>Flying Boomerangs</t>
  </si>
  <si>
    <t>The Flying Boomerangs tour provides a cultural experience for these young Indigenous AFL players as they merge with local Indigenous communities in South Africa and show their skills on the park.</t>
  </si>
  <si>
    <t>Oh My God</t>
  </si>
  <si>
    <t>This visual odyssey travels the globe with a revealing lens examining the idea of God through the minds and eyes of various religions and cultures, everyday people, spiritual leaders and celebrities.</t>
  </si>
  <si>
    <t>94mins</t>
  </si>
  <si>
    <t>Good Tucker</t>
  </si>
  <si>
    <t>Passing on Bush Tucker knowledge for a long and healthy life in the Western Kimberley</t>
  </si>
  <si>
    <t>Defining Moments</t>
  </si>
  <si>
    <t>Earth Family is a story about two women, a handful of Aboriginal Elders and a group of migrant youth. It's a story about how acceptance and respect played a vital role in healing the human spirit.</t>
  </si>
  <si>
    <t>Earth Family</t>
  </si>
  <si>
    <t>51mins</t>
  </si>
  <si>
    <t>Warren Creek Vs Amata</t>
  </si>
  <si>
    <t>Murri Rugby League Carnival 2013</t>
  </si>
  <si>
    <t>NITV Sport brings you all the exciting local rugby league action from the 2013 Murri Rugby League Carnival held in Ipswich, Queensland!</t>
  </si>
  <si>
    <t>Inala Panthers V Highlanders</t>
  </si>
  <si>
    <t>Mid North Coast Dolphins v Brisbane Rebels, Rosemeadow Eastern v Waterloo Storm No. 2, Nambucca v Coonamble Rams, Toomelah Tigers v Nari Nari Warriors.</t>
  </si>
  <si>
    <t>Khalen Young: Hell Of A Ride</t>
  </si>
  <si>
    <t>Going For The Gold</t>
  </si>
  <si>
    <t>Subterranean Secret, The</t>
  </si>
  <si>
    <t>Look, listen, learn and dance with Mugu Kids host Jub. MStar performs her song, Like a Dinosaur and we learn heads, shoulders, knees and toes in the Awabakal language.</t>
  </si>
  <si>
    <t>Keny, Koodjal, Dambart-One, Two Three. Counting is moorditj And do you know the kala, the colours of the rainbow</t>
  </si>
  <si>
    <t>Colours And Numbers</t>
  </si>
  <si>
    <t>Brandon challenges Kayne to track down one of the deadliest and rarest spiders on earth: the northern tree-dwelling funnel web spider!</t>
  </si>
  <si>
    <t>Funnel Web Spider</t>
  </si>
  <si>
    <t>Kids To Coast</t>
  </si>
  <si>
    <t>Kids from the Uluru community visit the coast line to see the ocean for the first time.</t>
  </si>
  <si>
    <t xml:space="preserve">Sisters Inside </t>
  </si>
  <si>
    <t>This documentary runs the viewer through the steps to rehabilitation when re-entering the world once you have served in prison.</t>
  </si>
  <si>
    <t>29mins</t>
  </si>
  <si>
    <t xml:space="preserve">Urrpeye </t>
  </si>
  <si>
    <t>The history of Indigenous film and television, plus how National Indigenous Television came into being.</t>
  </si>
  <si>
    <t xml:space="preserve">n </t>
  </si>
  <si>
    <t>Lesley (Blackhat) Foster introduces us to the country for which he has fought so hard - the eerie and majestic Devil's Marbles.</t>
  </si>
  <si>
    <t>Karlu Karlu: Devil's Marbles</t>
  </si>
  <si>
    <t>Samaqan: Water Stories</t>
  </si>
  <si>
    <t>Human connections to water in the indigenous world are a mix of physical and spiritual, often combining pragmatic needs with that which nourishes the soul.</t>
  </si>
  <si>
    <t>Water Journey Part 2</t>
  </si>
  <si>
    <t>From The Western Frontier</t>
  </si>
  <si>
    <t>A tragic car accident crushed Elizika's life; she tells of how she defied the odds against extreme adversity to celebrate life again.</t>
  </si>
  <si>
    <t>Elizika</t>
  </si>
  <si>
    <t>Blackstone</t>
  </si>
  <si>
    <t xml:space="preserve">a l v </t>
  </si>
  <si>
    <t>Intense, compelling and confrontational, Blackstone is an unmuted exploration of First Nations' power and politics, unfolding over nine one hour episodes.</t>
  </si>
  <si>
    <t>I'm Not A Racist</t>
  </si>
  <si>
    <t>Colour Theory</t>
  </si>
  <si>
    <t>For Megan Cope the dreamtime is a creation story, one that is constantly being created. Her painterly maps of country reveal an Aboriginal perspective and that, for Megan, the dreaming is now.</t>
  </si>
  <si>
    <t>Megan Cope</t>
  </si>
  <si>
    <t>Chocolate Martini</t>
  </si>
  <si>
    <t>In this show we have live performances and interviews with a great line up of artists including Elisabeth and Steven Gogos, Kerrianne Cox and Moanna Dreaming.</t>
  </si>
  <si>
    <t>Moana, The Gogos And Kerrianne</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</si>
  <si>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</si>
  <si>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</si>
  <si>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</si>
  <si>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The Last Kinection: Brother and sister duo Joel and Naomi Wenitong share their story about the history of the band, their childhood musical influences and the tragic accident that nearly ended it all</t>
  </si>
  <si>
    <t>Last Kinection, The</t>
  </si>
  <si>
    <t>Time To Learn, A</t>
  </si>
  <si>
    <t>In Noongar Boodgar, Noongar Country there's so much to see. Wano, this way the djet, the flowers and ali bidi, that way you can see the boorn, the trees. Moorditj!</t>
  </si>
  <si>
    <t>Country And Directions</t>
  </si>
  <si>
    <t>Look, listen, learn and dance with Mugu Kids Host Jub as she explores the many animals from across this country. Nadeena Dixon sings a special song about the whales.</t>
  </si>
  <si>
    <t>Brandon challenges Kayne to find a honey ant in the midst of the central desert - a ridiculous idea, especially when Kayne learns they live four feet underground.</t>
  </si>
  <si>
    <t>Honey Ant</t>
  </si>
  <si>
    <t>Margaret O'Shane has come from very humble beginnings and has overcome many of life's obstacles and today enjoys it to the fullest. She is passionate about her identity and has a zest for life.</t>
  </si>
  <si>
    <t>Margaret O'shane</t>
  </si>
  <si>
    <t>Lola Forester has always been one to keep her ear to the ground - She is one of our veterans of the air-waves.  But who is Lola? Tune in get to know the person beneath the leopard skin.</t>
  </si>
  <si>
    <t>Lola Forester</t>
  </si>
  <si>
    <t>In 1871, the Reverend Samuel MacFarlane of the London Missionary Society anchored at Erub. Today, Torres Strait Islanders wherever they live come together to honour this anniversary.</t>
  </si>
  <si>
    <t>Coming Of The Light</t>
  </si>
  <si>
    <t>Veteran news photographer Mervyn Bishop has been taking photos since he was nine. In this story Mervyn takes a trip down memory lane and gives insight into just some of his most treasured photos.</t>
  </si>
  <si>
    <t>Through The Eyes Of The Lens</t>
  </si>
  <si>
    <t xml:space="preserve">w </t>
  </si>
  <si>
    <t>Meet Performer, Elder, Artist and storyteller Uncle Vic Simms who in his own charismatic way shares the history of Aboriginal Community of La Perouse.</t>
  </si>
  <si>
    <t>VIC Simms</t>
  </si>
  <si>
    <t>Pastor Ray and his family give us an insight into the way in which they support and nurture one another, while still balancing their commitment to his work.</t>
  </si>
  <si>
    <t>Pastor Ray Minniecon</t>
  </si>
  <si>
    <t>Come with local Damon Leftwich as he takes you around his home town of Cairns and shows you to all the places that are important to him up in the tropical Far North Queensland.</t>
  </si>
  <si>
    <t>Cairns</t>
  </si>
  <si>
    <t>Local woman Tracey Cooley shares the history of La Perouse and its importance to the Aboriginal community and introduces us to the weekend world of Lapa Panthers.</t>
  </si>
  <si>
    <t>La Perouse</t>
  </si>
  <si>
    <t>Unearthed</t>
  </si>
  <si>
    <t>Growing up in inner city Leichhardt, Jamal was getting into trouble with authorities. But 3 years ago his mother put him in contact with a community mentorship program and his life has turned around.</t>
  </si>
  <si>
    <t>Jamal Daniels</t>
  </si>
  <si>
    <t>GRANT MALING is a young man with his sights set firmly on being a celebrity reporter to the stars and with his work ethic and drive he has a great chance of getting there.</t>
  </si>
  <si>
    <t>Grant Maling</t>
  </si>
  <si>
    <t>Pilbara Murrumbari clan members, Kerry Churnside and her nephew, Gerrard Hicks, speak about the responsibility of the nyirdingu, or last born child, to learn and pass on Ngarluma language and culture.</t>
  </si>
  <si>
    <t>Nyirdingu</t>
  </si>
  <si>
    <t>Torenzo Elisala takes us around his Island of Dauan and neighbour of Saibai Island and PNG. He shows us, there hunting practices, cooking, dancing and introduces us to the community of Dauan.</t>
  </si>
  <si>
    <t>Welcome To Dauan</t>
  </si>
  <si>
    <t xml:space="preserve">Maori Tv's Nstive Affairs Summer Series </t>
  </si>
  <si>
    <t>Maori Television's flagship current affairs show, Native Affairs, mixes pre-recorded stories with live interviews and panels, where invited guests discuss the latest events.</t>
  </si>
  <si>
    <t>Leetoia Williams, Profile on 33 year old member of the Bundjalung community. She is a strong woman who has created peace and unity through her projects like 'Oceans Rhythms'.</t>
  </si>
  <si>
    <t>Leetoia Williams</t>
  </si>
  <si>
    <t>Luke has cerebral palsy, he is a songwriter/singer, the doco will follow his process from song writing to recording to performing. Luke has recently moved into his own flat within a group home.</t>
  </si>
  <si>
    <t>Luke Murray</t>
  </si>
  <si>
    <t>Flight Of The Benuix</t>
  </si>
  <si>
    <t>Dream Of Love Interview, The</t>
  </si>
  <si>
    <t>Conversations with iconic Australian filmmaker Lawrence Johnston</t>
  </si>
  <si>
    <t>Sitting Bull: A Stone In My Heart</t>
  </si>
  <si>
    <t>Award-winning documentary which provides an insight into the life of the Hunkpapa Lakota Sioux holy man and chief, Sitting Bull.</t>
  </si>
  <si>
    <t>Jazz</t>
  </si>
  <si>
    <t>When America enters World War II, jazz is part of the arsenal. In Europe, where musicians like the Gypsy guitarist Django Reinhardt continue to play despite a Nazi ban, jazz is a beacon of hope.</t>
  </si>
  <si>
    <t>Swinging With Change</t>
  </si>
  <si>
    <t>58mins</t>
  </si>
  <si>
    <t xml:space="preserve">Dreamtime Machinetime </t>
  </si>
  <si>
    <t>A look at Aboriginal artists in urban centres.</t>
  </si>
  <si>
    <t>Dreamtime Machinetime</t>
  </si>
  <si>
    <t>50mins</t>
  </si>
  <si>
    <t>TBC</t>
  </si>
  <si>
    <t>NITV Week 52: Sunday 21st of December to Saturday 27th of December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</si>
</sst>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35" fillId="33" borderId="0" xfId="0" applyFont="1" applyFill="1" applyAlignment="1">
      <alignment vertical="center"/>
    </xf>
    <xf numFmtId="0" fontId="0" fillId="33" borderId="0" xfId="0" applyFill="1" applyAlignment="1">
      <alignment/>
    </xf>
    <xf numFmtId="0" fontId="0" fillId="3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762000</xdr:colOff>
      <xdr:row>1</xdr:row>
      <xdr:rowOff>19050</xdr:rowOff>
    </xdr:to>
    <xdr:pic>
      <xdr:nvPicPr>
        <xdr:cNvPr id="1" name="Picture 6"/>
        <xdr:cNvPicPr preferRelativeResize="1">
          <a:picLocks noChangeAspect="1"/>
        </xdr:cNvPicPr>
      </xdr:nvPicPr>
      <xdr:blipFill>
        <a:blip r:embed="rId1"/>
        <a:stretch>
          <a:fillRect/>
        </a:stretch>
      </xdr:blipFill>
      <xdr:spPr>
        <a:xfrm>
          <a:off x="0" y="0"/>
          <a:ext cx="10791825" cy="13335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62"/>
  <sheetViews>
    <sheetView tabSelected="1" zoomScalePageLayoutView="0" workbookViewId="0" topLeftCell="A1">
      <pane ySplit="3" topLeftCell="A4" activePane="bottomLeft" state="frozen"/>
      <selection pane="topLeft" activeCell="A1" sqref="A1"/>
      <selection pane="bottomLeft" activeCell="G5" sqref="G5"/>
    </sheetView>
  </sheetViews>
  <sheetFormatPr defaultColWidth="9.140625" defaultRowHeight="15"/>
  <cols>
    <col min="1" max="1" width="10.421875" style="0" bestFit="1" customWidth="1"/>
    <col min="2" max="2" width="10.00390625" style="0" bestFit="1" customWidth="1"/>
    <col min="3" max="3" width="46.7109375" style="0" bestFit="1" customWidth="1"/>
    <col min="4" max="4" width="54.00390625" style="0" bestFit="1" customWidth="1"/>
    <col min="5" max="5" width="12.7109375" style="0" bestFit="1" customWidth="1"/>
    <col min="6" max="6" width="16.57421875" style="0" bestFit="1" customWidth="1"/>
    <col min="7" max="7" width="65.7109375" style="1" customWidth="1"/>
    <col min="8" max="8" width="17.57421875" style="0" bestFit="1" customWidth="1"/>
    <col min="9" max="9" width="16.28125" style="0" bestFit="1" customWidth="1"/>
    <col min="10" max="10" width="15.140625" style="0" bestFit="1" customWidth="1"/>
  </cols>
  <sheetData>
    <row r="1" s="3" customFormat="1" ht="103.5" customHeight="1">
      <c r="G1" s="4"/>
    </row>
    <row r="2" spans="1:7" s="3" customFormat="1" ht="51" customHeight="1">
      <c r="A2" s="2" t="s">
        <v>360</v>
      </c>
      <c r="B2" s="2"/>
      <c r="C2" s="2"/>
      <c r="D2" s="2"/>
      <c r="G2" s="4"/>
    </row>
    <row r="3" spans="1:10" ht="15">
      <c r="A3" t="s">
        <v>0</v>
      </c>
      <c r="B3" t="s">
        <v>1</v>
      </c>
      <c r="C3" t="s">
        <v>2</v>
      </c>
      <c r="D3" t="s">
        <v>6</v>
      </c>
      <c r="E3" t="s">
        <v>3</v>
      </c>
      <c r="F3" t="s">
        <v>4</v>
      </c>
      <c r="G3" s="1" t="s">
        <v>5</v>
      </c>
      <c r="H3" t="s">
        <v>7</v>
      </c>
      <c r="I3" t="s">
        <v>8</v>
      </c>
      <c r="J3" t="s">
        <v>9</v>
      </c>
    </row>
    <row r="4" spans="1:10" ht="30">
      <c r="A4" t="str">
        <f aca="true" t="shared" si="0" ref="A4:A29">"2014-12-21"</f>
        <v>2014-12-21</v>
      </c>
      <c r="B4" t="str">
        <f>"0500"</f>
        <v>0500</v>
      </c>
      <c r="C4" t="s">
        <v>10</v>
      </c>
      <c r="E4" t="s">
        <v>11</v>
      </c>
      <c r="F4" t="s">
        <v>12</v>
      </c>
      <c r="G4" s="1" t="s">
        <v>13</v>
      </c>
      <c r="H4">
        <v>2012</v>
      </c>
      <c r="I4" t="s">
        <v>15</v>
      </c>
      <c r="J4" t="s">
        <v>16</v>
      </c>
    </row>
    <row r="5" spans="1:10" ht="45">
      <c r="A5" t="str">
        <f t="shared" si="0"/>
        <v>2014-12-21</v>
      </c>
      <c r="B5" t="str">
        <f>"0600"</f>
        <v>0600</v>
      </c>
      <c r="C5" t="s">
        <v>17</v>
      </c>
      <c r="D5" t="s">
        <v>20</v>
      </c>
      <c r="E5" t="s">
        <v>18</v>
      </c>
      <c r="G5" s="1" t="s">
        <v>19</v>
      </c>
      <c r="H5">
        <v>2005</v>
      </c>
      <c r="I5" t="s">
        <v>21</v>
      </c>
      <c r="J5" t="s">
        <v>22</v>
      </c>
    </row>
    <row r="6" spans="1:10" ht="30">
      <c r="A6" t="str">
        <f t="shared" si="0"/>
        <v>2014-12-21</v>
      </c>
      <c r="B6" t="str">
        <f>"0630"</f>
        <v>0630</v>
      </c>
      <c r="C6" t="s">
        <v>23</v>
      </c>
      <c r="D6" t="s">
        <v>25</v>
      </c>
      <c r="E6" t="s">
        <v>18</v>
      </c>
      <c r="G6" s="1" t="s">
        <v>24</v>
      </c>
      <c r="H6">
        <v>2009</v>
      </c>
      <c r="I6" t="s">
        <v>15</v>
      </c>
      <c r="J6" t="s">
        <v>26</v>
      </c>
    </row>
    <row r="7" spans="1:10" ht="45">
      <c r="A7" t="str">
        <f t="shared" si="0"/>
        <v>2014-12-21</v>
      </c>
      <c r="B7" t="str">
        <f>"0700"</f>
        <v>0700</v>
      </c>
      <c r="C7" t="s">
        <v>27</v>
      </c>
      <c r="G7" s="1" t="s">
        <v>28</v>
      </c>
      <c r="H7">
        <v>0</v>
      </c>
      <c r="I7" t="s">
        <v>14</v>
      </c>
      <c r="J7" t="s">
        <v>29</v>
      </c>
    </row>
    <row r="8" spans="1:10" ht="45">
      <c r="A8" t="str">
        <f t="shared" si="0"/>
        <v>2014-12-21</v>
      </c>
      <c r="B8" t="str">
        <f>"0730"</f>
        <v>0730</v>
      </c>
      <c r="C8" t="s">
        <v>30</v>
      </c>
      <c r="E8" t="s">
        <v>18</v>
      </c>
      <c r="G8" s="1" t="s">
        <v>31</v>
      </c>
      <c r="H8">
        <v>2010</v>
      </c>
      <c r="I8" t="s">
        <v>21</v>
      </c>
      <c r="J8" t="s">
        <v>32</v>
      </c>
    </row>
    <row r="9" spans="1:10" ht="45">
      <c r="A9" t="str">
        <f t="shared" si="0"/>
        <v>2014-12-21</v>
      </c>
      <c r="B9" t="str">
        <f>"0800"</f>
        <v>0800</v>
      </c>
      <c r="C9" t="s">
        <v>33</v>
      </c>
      <c r="G9" s="1" t="s">
        <v>34</v>
      </c>
      <c r="H9">
        <v>0</v>
      </c>
      <c r="I9" t="s">
        <v>15</v>
      </c>
      <c r="J9" t="s">
        <v>29</v>
      </c>
    </row>
    <row r="10" spans="1:10" ht="45">
      <c r="A10" t="str">
        <f t="shared" si="0"/>
        <v>2014-12-21</v>
      </c>
      <c r="B10" t="str">
        <f>"0830"</f>
        <v>0830</v>
      </c>
      <c r="C10" t="s">
        <v>35</v>
      </c>
      <c r="E10" t="s">
        <v>18</v>
      </c>
      <c r="G10" s="1" t="s">
        <v>36</v>
      </c>
      <c r="H10">
        <v>2011</v>
      </c>
      <c r="I10" t="s">
        <v>15</v>
      </c>
      <c r="J10" t="s">
        <v>32</v>
      </c>
    </row>
    <row r="11" spans="1:10" ht="30">
      <c r="A11" t="str">
        <f t="shared" si="0"/>
        <v>2014-12-21</v>
      </c>
      <c r="B11" t="str">
        <f>"0900"</f>
        <v>0900</v>
      </c>
      <c r="C11" t="s">
        <v>37</v>
      </c>
      <c r="D11" t="s">
        <v>39</v>
      </c>
      <c r="E11" t="s">
        <v>18</v>
      </c>
      <c r="G11" s="1" t="s">
        <v>38</v>
      </c>
      <c r="H11">
        <v>2012</v>
      </c>
      <c r="I11" t="s">
        <v>15</v>
      </c>
      <c r="J11" t="s">
        <v>22</v>
      </c>
    </row>
    <row r="12" spans="1:10" ht="45">
      <c r="A12" t="str">
        <f t="shared" si="0"/>
        <v>2014-12-21</v>
      </c>
      <c r="B12" t="str">
        <f>"0930"</f>
        <v>0930</v>
      </c>
      <c r="C12" t="s">
        <v>27</v>
      </c>
      <c r="E12" t="s">
        <v>18</v>
      </c>
      <c r="G12" s="1" t="s">
        <v>28</v>
      </c>
      <c r="H12">
        <v>0</v>
      </c>
      <c r="I12" t="s">
        <v>15</v>
      </c>
      <c r="J12" t="s">
        <v>40</v>
      </c>
    </row>
    <row r="13" spans="1:10" ht="45">
      <c r="A13" t="str">
        <f t="shared" si="0"/>
        <v>2014-12-21</v>
      </c>
      <c r="B13" t="str">
        <f>"1000"</f>
        <v>1000</v>
      </c>
      <c r="C13" t="s">
        <v>41</v>
      </c>
      <c r="D13" t="s">
        <v>43</v>
      </c>
      <c r="G13" s="1" t="s">
        <v>42</v>
      </c>
      <c r="H13">
        <v>2014</v>
      </c>
      <c r="I13" t="s">
        <v>15</v>
      </c>
      <c r="J13" t="s">
        <v>44</v>
      </c>
    </row>
    <row r="14" spans="1:10" ht="45">
      <c r="A14" t="str">
        <f t="shared" si="0"/>
        <v>2014-12-21</v>
      </c>
      <c r="B14" t="str">
        <f>"1200"</f>
        <v>1200</v>
      </c>
      <c r="C14" t="s">
        <v>45</v>
      </c>
      <c r="G14" s="1" t="s">
        <v>46</v>
      </c>
      <c r="H14">
        <v>2014</v>
      </c>
      <c r="I14" t="s">
        <v>15</v>
      </c>
      <c r="J14" t="s">
        <v>29</v>
      </c>
    </row>
    <row r="15" spans="1:10" ht="45">
      <c r="A15" t="str">
        <f t="shared" si="0"/>
        <v>2014-12-21</v>
      </c>
      <c r="B15" t="str">
        <f>"1230"</f>
        <v>1230</v>
      </c>
      <c r="C15" t="s">
        <v>47</v>
      </c>
      <c r="D15" t="s">
        <v>49</v>
      </c>
      <c r="E15" t="s">
        <v>11</v>
      </c>
      <c r="G15" s="1" t="s">
        <v>48</v>
      </c>
      <c r="H15">
        <v>2013</v>
      </c>
      <c r="I15" t="s">
        <v>21</v>
      </c>
      <c r="J15" t="s">
        <v>50</v>
      </c>
    </row>
    <row r="16" spans="1:10" ht="45">
      <c r="A16" t="str">
        <f t="shared" si="0"/>
        <v>2014-12-21</v>
      </c>
      <c r="B16" t="str">
        <f>"1300"</f>
        <v>1300</v>
      </c>
      <c r="C16" t="s">
        <v>51</v>
      </c>
      <c r="G16" s="1" t="s">
        <v>52</v>
      </c>
      <c r="H16">
        <v>2014</v>
      </c>
      <c r="I16" t="s">
        <v>15</v>
      </c>
      <c r="J16" t="s">
        <v>53</v>
      </c>
    </row>
    <row r="17" spans="1:10" ht="30">
      <c r="A17" t="str">
        <f t="shared" si="0"/>
        <v>2014-12-21</v>
      </c>
      <c r="B17" t="str">
        <f>"1400"</f>
        <v>1400</v>
      </c>
      <c r="C17" t="s">
        <v>54</v>
      </c>
      <c r="G17" s="1" t="s">
        <v>55</v>
      </c>
      <c r="H17">
        <v>0</v>
      </c>
      <c r="I17" t="s">
        <v>15</v>
      </c>
      <c r="J17" t="s">
        <v>56</v>
      </c>
    </row>
    <row r="18" spans="1:10" ht="30">
      <c r="A18" t="str">
        <f t="shared" si="0"/>
        <v>2014-12-21</v>
      </c>
      <c r="B18" t="str">
        <f>"1500"</f>
        <v>1500</v>
      </c>
      <c r="C18" t="s">
        <v>57</v>
      </c>
      <c r="G18" s="1" t="s">
        <v>58</v>
      </c>
      <c r="H18">
        <v>0</v>
      </c>
      <c r="I18" t="s">
        <v>14</v>
      </c>
      <c r="J18" t="s">
        <v>59</v>
      </c>
    </row>
    <row r="19" spans="1:10" ht="45">
      <c r="A19" t="str">
        <f t="shared" si="0"/>
        <v>2014-12-21</v>
      </c>
      <c r="B19" t="str">
        <f>"1600"</f>
        <v>1600</v>
      </c>
      <c r="C19" t="s">
        <v>60</v>
      </c>
      <c r="E19" t="s">
        <v>11</v>
      </c>
      <c r="G19" s="1" t="s">
        <v>61</v>
      </c>
      <c r="H19">
        <v>2012</v>
      </c>
      <c r="I19" t="s">
        <v>15</v>
      </c>
      <c r="J19" t="s">
        <v>16</v>
      </c>
    </row>
    <row r="20" spans="1:10" ht="45">
      <c r="A20" t="str">
        <f t="shared" si="0"/>
        <v>2014-12-21</v>
      </c>
      <c r="B20" t="str">
        <f>"1700"</f>
        <v>1700</v>
      </c>
      <c r="C20" t="s">
        <v>62</v>
      </c>
      <c r="E20" t="s">
        <v>63</v>
      </c>
      <c r="G20" s="1" t="s">
        <v>64</v>
      </c>
      <c r="H20">
        <v>2014</v>
      </c>
      <c r="I20" t="s">
        <v>65</v>
      </c>
      <c r="J20" t="s">
        <v>66</v>
      </c>
    </row>
    <row r="21" spans="1:10" ht="45">
      <c r="A21" t="str">
        <f t="shared" si="0"/>
        <v>2014-12-21</v>
      </c>
      <c r="B21" t="str">
        <f>"1730"</f>
        <v>1730</v>
      </c>
      <c r="C21" t="s">
        <v>45</v>
      </c>
      <c r="G21" s="1" t="s">
        <v>46</v>
      </c>
      <c r="H21">
        <v>2014</v>
      </c>
      <c r="I21" t="s">
        <v>15</v>
      </c>
      <c r="J21" t="s">
        <v>29</v>
      </c>
    </row>
    <row r="22" spans="1:10" ht="30">
      <c r="A22" t="str">
        <f t="shared" si="0"/>
        <v>2014-12-21</v>
      </c>
      <c r="B22" t="str">
        <f>"1800"</f>
        <v>1800</v>
      </c>
      <c r="C22" t="s">
        <v>67</v>
      </c>
      <c r="D22" t="s">
        <v>69</v>
      </c>
      <c r="E22" t="s">
        <v>11</v>
      </c>
      <c r="G22" s="1" t="s">
        <v>68</v>
      </c>
      <c r="H22">
        <v>1994</v>
      </c>
      <c r="I22" t="s">
        <v>15</v>
      </c>
      <c r="J22" t="s">
        <v>70</v>
      </c>
    </row>
    <row r="23" spans="1:10" ht="45">
      <c r="A23" t="str">
        <f t="shared" si="0"/>
        <v>2014-12-21</v>
      </c>
      <c r="B23" t="str">
        <f>"1900"</f>
        <v>1900</v>
      </c>
      <c r="C23" t="s">
        <v>71</v>
      </c>
      <c r="D23" t="s">
        <v>73</v>
      </c>
      <c r="E23" t="s">
        <v>18</v>
      </c>
      <c r="G23" s="1" t="s">
        <v>72</v>
      </c>
      <c r="H23">
        <v>0</v>
      </c>
      <c r="I23" t="s">
        <v>15</v>
      </c>
      <c r="J23" t="s">
        <v>74</v>
      </c>
    </row>
    <row r="24" spans="1:10" ht="45">
      <c r="A24" t="str">
        <f t="shared" si="0"/>
        <v>2014-12-21</v>
      </c>
      <c r="B24" t="str">
        <f>"1915"</f>
        <v>1915</v>
      </c>
      <c r="C24" t="s">
        <v>71</v>
      </c>
      <c r="D24" t="s">
        <v>76</v>
      </c>
      <c r="E24" t="s">
        <v>18</v>
      </c>
      <c r="G24" s="1" t="s">
        <v>75</v>
      </c>
      <c r="H24">
        <v>0</v>
      </c>
      <c r="I24" t="s">
        <v>15</v>
      </c>
      <c r="J24" t="s">
        <v>77</v>
      </c>
    </row>
    <row r="25" spans="1:10" ht="45">
      <c r="A25" t="str">
        <f t="shared" si="0"/>
        <v>2014-12-21</v>
      </c>
      <c r="B25" t="str">
        <f>"1930"</f>
        <v>1930</v>
      </c>
      <c r="C25" t="s">
        <v>78</v>
      </c>
      <c r="E25" t="s">
        <v>11</v>
      </c>
      <c r="F25" t="s">
        <v>79</v>
      </c>
      <c r="G25" s="1" t="s">
        <v>80</v>
      </c>
      <c r="H25">
        <v>0</v>
      </c>
      <c r="I25" t="s">
        <v>15</v>
      </c>
      <c r="J25" t="s">
        <v>81</v>
      </c>
    </row>
    <row r="26" spans="1:10" ht="45">
      <c r="A26" t="str">
        <f t="shared" si="0"/>
        <v>2014-12-21</v>
      </c>
      <c r="B26" t="str">
        <f>"2030"</f>
        <v>2030</v>
      </c>
      <c r="C26" t="s">
        <v>82</v>
      </c>
      <c r="E26" t="s">
        <v>11</v>
      </c>
      <c r="G26" s="1" t="s">
        <v>83</v>
      </c>
      <c r="H26">
        <v>0</v>
      </c>
      <c r="I26" t="s">
        <v>14</v>
      </c>
      <c r="J26" t="s">
        <v>40</v>
      </c>
    </row>
    <row r="27" spans="1:10" ht="45">
      <c r="A27" t="str">
        <f t="shared" si="0"/>
        <v>2014-12-21</v>
      </c>
      <c r="B27" t="str">
        <f>"2100"</f>
        <v>2100</v>
      </c>
      <c r="C27" t="s">
        <v>84</v>
      </c>
      <c r="D27" t="s">
        <v>86</v>
      </c>
      <c r="E27" t="s">
        <v>11</v>
      </c>
      <c r="G27" s="1" t="s">
        <v>85</v>
      </c>
      <c r="H27">
        <v>0</v>
      </c>
      <c r="I27" t="s">
        <v>21</v>
      </c>
      <c r="J27" t="s">
        <v>40</v>
      </c>
    </row>
    <row r="28" spans="1:10" ht="45">
      <c r="A28" t="str">
        <f t="shared" si="0"/>
        <v>2014-12-21</v>
      </c>
      <c r="B28" t="str">
        <f>"2130"</f>
        <v>2130</v>
      </c>
      <c r="C28" t="s">
        <v>87</v>
      </c>
      <c r="D28" t="s">
        <v>14</v>
      </c>
      <c r="E28" t="s">
        <v>88</v>
      </c>
      <c r="F28" t="s">
        <v>89</v>
      </c>
      <c r="G28" s="1" t="s">
        <v>90</v>
      </c>
      <c r="H28">
        <v>0</v>
      </c>
      <c r="I28" t="s">
        <v>91</v>
      </c>
      <c r="J28" t="s">
        <v>92</v>
      </c>
    </row>
    <row r="29" spans="1:10" ht="15">
      <c r="A29" t="str">
        <f t="shared" si="0"/>
        <v>2014-12-21</v>
      </c>
      <c r="B29" t="str">
        <f>"2300"</f>
        <v>2300</v>
      </c>
      <c r="C29" t="s">
        <v>93</v>
      </c>
      <c r="D29" t="s">
        <v>93</v>
      </c>
      <c r="E29" t="s">
        <v>18</v>
      </c>
      <c r="G29" s="1" t="s">
        <v>94</v>
      </c>
      <c r="H29">
        <v>1994</v>
      </c>
      <c r="I29" t="s">
        <v>15</v>
      </c>
      <c r="J29" t="s">
        <v>70</v>
      </c>
    </row>
    <row r="30" spans="1:10" ht="30">
      <c r="A30" t="str">
        <f aca="true" t="shared" si="1" ref="A30:A65">"2014-12-22"</f>
        <v>2014-12-22</v>
      </c>
      <c r="B30" t="str">
        <f>"0000"</f>
        <v>0000</v>
      </c>
      <c r="C30" t="s">
        <v>10</v>
      </c>
      <c r="E30" t="s">
        <v>11</v>
      </c>
      <c r="F30" t="s">
        <v>12</v>
      </c>
      <c r="G30" s="1" t="s">
        <v>13</v>
      </c>
      <c r="H30">
        <v>2012</v>
      </c>
      <c r="I30" t="s">
        <v>15</v>
      </c>
      <c r="J30" t="s">
        <v>53</v>
      </c>
    </row>
    <row r="31" spans="1:10" ht="45">
      <c r="A31" t="str">
        <f t="shared" si="1"/>
        <v>2014-12-22</v>
      </c>
      <c r="B31" t="str">
        <f>"0600"</f>
        <v>0600</v>
      </c>
      <c r="C31" t="s">
        <v>17</v>
      </c>
      <c r="D31" t="s">
        <v>95</v>
      </c>
      <c r="E31" t="s">
        <v>18</v>
      </c>
      <c r="G31" s="1" t="s">
        <v>19</v>
      </c>
      <c r="H31">
        <v>2005</v>
      </c>
      <c r="I31" t="s">
        <v>21</v>
      </c>
      <c r="J31" t="s">
        <v>22</v>
      </c>
    </row>
    <row r="32" spans="1:10" ht="30">
      <c r="A32" t="str">
        <f t="shared" si="1"/>
        <v>2014-12-22</v>
      </c>
      <c r="B32" t="str">
        <f>"0630"</f>
        <v>0630</v>
      </c>
      <c r="C32" t="s">
        <v>96</v>
      </c>
      <c r="D32" t="s">
        <v>98</v>
      </c>
      <c r="G32" s="1" t="s">
        <v>97</v>
      </c>
      <c r="H32">
        <v>2009</v>
      </c>
      <c r="I32" t="s">
        <v>15</v>
      </c>
      <c r="J32" t="s">
        <v>99</v>
      </c>
    </row>
    <row r="33" spans="1:10" ht="45">
      <c r="A33" t="str">
        <f t="shared" si="1"/>
        <v>2014-12-22</v>
      </c>
      <c r="B33" t="str">
        <f>"0700"</f>
        <v>0700</v>
      </c>
      <c r="C33" t="s">
        <v>27</v>
      </c>
      <c r="G33" s="1" t="s">
        <v>28</v>
      </c>
      <c r="H33">
        <v>0</v>
      </c>
      <c r="I33" t="s">
        <v>14</v>
      </c>
      <c r="J33" t="s">
        <v>29</v>
      </c>
    </row>
    <row r="34" spans="1:10" ht="45">
      <c r="A34" t="str">
        <f t="shared" si="1"/>
        <v>2014-12-22</v>
      </c>
      <c r="B34" t="str">
        <f>"0730"</f>
        <v>0730</v>
      </c>
      <c r="C34" t="s">
        <v>100</v>
      </c>
      <c r="D34" t="s">
        <v>102</v>
      </c>
      <c r="G34" s="1" t="s">
        <v>101</v>
      </c>
      <c r="H34">
        <v>1982</v>
      </c>
      <c r="I34" t="s">
        <v>103</v>
      </c>
      <c r="J34" t="s">
        <v>26</v>
      </c>
    </row>
    <row r="35" spans="1:10" ht="45">
      <c r="A35" t="str">
        <f t="shared" si="1"/>
        <v>2014-12-22</v>
      </c>
      <c r="B35" t="str">
        <f>"0800"</f>
        <v>0800</v>
      </c>
      <c r="C35" t="s">
        <v>104</v>
      </c>
      <c r="G35" s="1" t="s">
        <v>105</v>
      </c>
      <c r="H35">
        <v>0</v>
      </c>
      <c r="I35" t="s">
        <v>15</v>
      </c>
      <c r="J35" t="s">
        <v>29</v>
      </c>
    </row>
    <row r="36" spans="1:10" ht="30">
      <c r="A36" t="str">
        <f t="shared" si="1"/>
        <v>2014-12-22</v>
      </c>
      <c r="B36" t="str">
        <f>"0830"</f>
        <v>0830</v>
      </c>
      <c r="C36" t="s">
        <v>23</v>
      </c>
      <c r="D36" t="s">
        <v>107</v>
      </c>
      <c r="E36" t="s">
        <v>18</v>
      </c>
      <c r="G36" s="1" t="s">
        <v>106</v>
      </c>
      <c r="H36">
        <v>2009</v>
      </c>
      <c r="I36" t="s">
        <v>15</v>
      </c>
      <c r="J36" t="s">
        <v>26</v>
      </c>
    </row>
    <row r="37" spans="1:10" ht="45">
      <c r="A37" t="str">
        <f t="shared" si="1"/>
        <v>2014-12-22</v>
      </c>
      <c r="B37" t="str">
        <f>"0900"</f>
        <v>0900</v>
      </c>
      <c r="C37" t="s">
        <v>35</v>
      </c>
      <c r="E37" t="s">
        <v>18</v>
      </c>
      <c r="G37" s="1" t="s">
        <v>36</v>
      </c>
      <c r="H37">
        <v>2011</v>
      </c>
      <c r="I37" t="s">
        <v>15</v>
      </c>
      <c r="J37" t="s">
        <v>32</v>
      </c>
    </row>
    <row r="38" spans="1:10" ht="30">
      <c r="A38" t="str">
        <f t="shared" si="1"/>
        <v>2014-12-22</v>
      </c>
      <c r="B38" t="str">
        <f>"0930"</f>
        <v>0930</v>
      </c>
      <c r="C38" t="s">
        <v>37</v>
      </c>
      <c r="D38" t="s">
        <v>109</v>
      </c>
      <c r="E38" t="s">
        <v>18</v>
      </c>
      <c r="G38" s="1" t="s">
        <v>108</v>
      </c>
      <c r="H38">
        <v>2012</v>
      </c>
      <c r="I38" t="s">
        <v>15</v>
      </c>
      <c r="J38" t="s">
        <v>22</v>
      </c>
    </row>
    <row r="39" spans="1:10" ht="45">
      <c r="A39" t="str">
        <f t="shared" si="1"/>
        <v>2014-12-22</v>
      </c>
      <c r="B39" t="str">
        <f>"1000"</f>
        <v>1000</v>
      </c>
      <c r="C39" t="s">
        <v>62</v>
      </c>
      <c r="E39" t="s">
        <v>63</v>
      </c>
      <c r="G39" s="1" t="s">
        <v>64</v>
      </c>
      <c r="H39">
        <v>2014</v>
      </c>
      <c r="I39" t="s">
        <v>65</v>
      </c>
      <c r="J39" t="s">
        <v>66</v>
      </c>
    </row>
    <row r="40" spans="1:10" ht="45">
      <c r="A40" t="str">
        <f t="shared" si="1"/>
        <v>2014-12-22</v>
      </c>
      <c r="B40" t="str">
        <f>"1030"</f>
        <v>1030</v>
      </c>
      <c r="C40" t="s">
        <v>71</v>
      </c>
      <c r="D40" t="s">
        <v>73</v>
      </c>
      <c r="E40" t="s">
        <v>18</v>
      </c>
      <c r="G40" s="1" t="s">
        <v>72</v>
      </c>
      <c r="H40">
        <v>0</v>
      </c>
      <c r="I40" t="s">
        <v>15</v>
      </c>
      <c r="J40" t="s">
        <v>74</v>
      </c>
    </row>
    <row r="41" spans="1:10" ht="45">
      <c r="A41" t="str">
        <f t="shared" si="1"/>
        <v>2014-12-22</v>
      </c>
      <c r="B41" t="str">
        <f>"1045"</f>
        <v>1045</v>
      </c>
      <c r="C41" t="s">
        <v>71</v>
      </c>
      <c r="D41" t="s">
        <v>76</v>
      </c>
      <c r="E41" t="s">
        <v>18</v>
      </c>
      <c r="G41" s="1" t="s">
        <v>75</v>
      </c>
      <c r="H41">
        <v>0</v>
      </c>
      <c r="I41" t="s">
        <v>15</v>
      </c>
      <c r="J41" t="s">
        <v>77</v>
      </c>
    </row>
    <row r="42" spans="1:10" ht="30">
      <c r="A42" t="str">
        <f t="shared" si="1"/>
        <v>2014-12-22</v>
      </c>
      <c r="B42" t="str">
        <f>"1100"</f>
        <v>1100</v>
      </c>
      <c r="C42" t="s">
        <v>110</v>
      </c>
      <c r="E42" t="s">
        <v>11</v>
      </c>
      <c r="G42" s="1" t="s">
        <v>111</v>
      </c>
      <c r="H42">
        <v>2014</v>
      </c>
      <c r="I42" t="s">
        <v>15</v>
      </c>
      <c r="J42" t="s">
        <v>112</v>
      </c>
    </row>
    <row r="43" spans="1:10" ht="45">
      <c r="A43" t="str">
        <f t="shared" si="1"/>
        <v>2014-12-22</v>
      </c>
      <c r="B43" t="str">
        <f>"1200"</f>
        <v>1200</v>
      </c>
      <c r="C43" t="s">
        <v>82</v>
      </c>
      <c r="E43" t="s">
        <v>11</v>
      </c>
      <c r="G43" s="1" t="s">
        <v>83</v>
      </c>
      <c r="H43">
        <v>0</v>
      </c>
      <c r="I43" t="s">
        <v>14</v>
      </c>
      <c r="J43" t="s">
        <v>40</v>
      </c>
    </row>
    <row r="44" spans="1:10" ht="45">
      <c r="A44" t="str">
        <f t="shared" si="1"/>
        <v>2014-12-22</v>
      </c>
      <c r="B44" t="str">
        <f>"1230"</f>
        <v>1230</v>
      </c>
      <c r="C44" t="s">
        <v>84</v>
      </c>
      <c r="D44" t="s">
        <v>86</v>
      </c>
      <c r="E44" t="s">
        <v>11</v>
      </c>
      <c r="G44" s="1" t="s">
        <v>85</v>
      </c>
      <c r="H44">
        <v>0</v>
      </c>
      <c r="I44" t="s">
        <v>21</v>
      </c>
      <c r="J44" t="s">
        <v>40</v>
      </c>
    </row>
    <row r="45" spans="1:10" ht="30">
      <c r="A45" t="str">
        <f t="shared" si="1"/>
        <v>2014-12-22</v>
      </c>
      <c r="B45" t="str">
        <f>"1300"</f>
        <v>1300</v>
      </c>
      <c r="C45" t="s">
        <v>113</v>
      </c>
      <c r="E45" t="s">
        <v>11</v>
      </c>
      <c r="G45" s="1" t="s">
        <v>114</v>
      </c>
      <c r="H45">
        <v>2013</v>
      </c>
      <c r="I45" t="s">
        <v>15</v>
      </c>
      <c r="J45" t="s">
        <v>29</v>
      </c>
    </row>
    <row r="46" spans="1:10" ht="15">
      <c r="A46" t="str">
        <f t="shared" si="1"/>
        <v>2014-12-22</v>
      </c>
      <c r="B46" t="str">
        <f>"1330"</f>
        <v>1330</v>
      </c>
      <c r="C46" t="s">
        <v>93</v>
      </c>
      <c r="E46" t="s">
        <v>18</v>
      </c>
      <c r="G46" s="1" t="s">
        <v>94</v>
      </c>
      <c r="H46">
        <v>1994</v>
      </c>
      <c r="I46" t="s">
        <v>15</v>
      </c>
      <c r="J46" t="s">
        <v>70</v>
      </c>
    </row>
    <row r="47" spans="1:10" ht="45">
      <c r="A47" t="str">
        <f t="shared" si="1"/>
        <v>2014-12-22</v>
      </c>
      <c r="B47" t="str">
        <f>"1430"</f>
        <v>1430</v>
      </c>
      <c r="C47" t="s">
        <v>104</v>
      </c>
      <c r="G47" s="1" t="s">
        <v>105</v>
      </c>
      <c r="H47">
        <v>0</v>
      </c>
      <c r="I47" t="s">
        <v>15</v>
      </c>
      <c r="J47" t="s">
        <v>29</v>
      </c>
    </row>
    <row r="48" spans="1:10" ht="30">
      <c r="A48" t="str">
        <f t="shared" si="1"/>
        <v>2014-12-22</v>
      </c>
      <c r="B48" t="str">
        <f>"1500"</f>
        <v>1500</v>
      </c>
      <c r="C48" t="s">
        <v>96</v>
      </c>
      <c r="D48" t="s">
        <v>98</v>
      </c>
      <c r="G48" s="1" t="s">
        <v>97</v>
      </c>
      <c r="H48">
        <v>2009</v>
      </c>
      <c r="I48" t="s">
        <v>15</v>
      </c>
      <c r="J48" t="s">
        <v>99</v>
      </c>
    </row>
    <row r="49" spans="1:10" ht="30">
      <c r="A49" t="str">
        <f t="shared" si="1"/>
        <v>2014-12-22</v>
      </c>
      <c r="B49" t="str">
        <f>"1530"</f>
        <v>1530</v>
      </c>
      <c r="C49" t="s">
        <v>37</v>
      </c>
      <c r="D49" t="s">
        <v>109</v>
      </c>
      <c r="E49" t="s">
        <v>18</v>
      </c>
      <c r="G49" s="1" t="s">
        <v>108</v>
      </c>
      <c r="H49">
        <v>2012</v>
      </c>
      <c r="I49" t="s">
        <v>15</v>
      </c>
      <c r="J49" t="s">
        <v>22</v>
      </c>
    </row>
    <row r="50" spans="1:10" ht="45">
      <c r="A50" t="str">
        <f t="shared" si="1"/>
        <v>2014-12-22</v>
      </c>
      <c r="B50" t="str">
        <f>"1600"</f>
        <v>1600</v>
      </c>
      <c r="C50" t="s">
        <v>35</v>
      </c>
      <c r="E50" t="s">
        <v>18</v>
      </c>
      <c r="G50" s="1" t="s">
        <v>36</v>
      </c>
      <c r="H50">
        <v>2011</v>
      </c>
      <c r="I50" t="s">
        <v>15</v>
      </c>
      <c r="J50" t="s">
        <v>32</v>
      </c>
    </row>
    <row r="51" spans="1:10" ht="45">
      <c r="A51" t="str">
        <f t="shared" si="1"/>
        <v>2014-12-22</v>
      </c>
      <c r="B51" t="str">
        <f>"1630"</f>
        <v>1630</v>
      </c>
      <c r="C51" t="s">
        <v>27</v>
      </c>
      <c r="G51" s="1" t="s">
        <v>28</v>
      </c>
      <c r="H51">
        <v>0</v>
      </c>
      <c r="I51" t="s">
        <v>14</v>
      </c>
      <c r="J51" t="s">
        <v>29</v>
      </c>
    </row>
    <row r="52" spans="1:10" ht="45">
      <c r="A52" t="str">
        <f t="shared" si="1"/>
        <v>2014-12-22</v>
      </c>
      <c r="B52" t="str">
        <f>"1700"</f>
        <v>1700</v>
      </c>
      <c r="C52" t="s">
        <v>100</v>
      </c>
      <c r="D52" t="s">
        <v>102</v>
      </c>
      <c r="G52" s="1" t="s">
        <v>101</v>
      </c>
      <c r="H52">
        <v>1982</v>
      </c>
      <c r="I52" t="s">
        <v>103</v>
      </c>
      <c r="J52" t="s">
        <v>26</v>
      </c>
    </row>
    <row r="53" spans="1:10" ht="45">
      <c r="A53" t="str">
        <f t="shared" si="1"/>
        <v>2014-12-22</v>
      </c>
      <c r="B53" t="str">
        <f>"1730"</f>
        <v>1730</v>
      </c>
      <c r="C53" t="s">
        <v>115</v>
      </c>
      <c r="G53" s="1" t="s">
        <v>46</v>
      </c>
      <c r="H53">
        <v>2014</v>
      </c>
      <c r="I53" t="s">
        <v>15</v>
      </c>
      <c r="J53" t="s">
        <v>99</v>
      </c>
    </row>
    <row r="54" spans="1:10" ht="45">
      <c r="A54" t="str">
        <f t="shared" si="1"/>
        <v>2014-12-22</v>
      </c>
      <c r="B54" t="str">
        <f>"1800"</f>
        <v>1800</v>
      </c>
      <c r="C54" t="s">
        <v>116</v>
      </c>
      <c r="D54" t="s">
        <v>118</v>
      </c>
      <c r="E54" t="s">
        <v>11</v>
      </c>
      <c r="F54" t="s">
        <v>79</v>
      </c>
      <c r="G54" s="1" t="s">
        <v>117</v>
      </c>
      <c r="H54">
        <v>0</v>
      </c>
      <c r="I54" t="s">
        <v>15</v>
      </c>
      <c r="J54" t="s">
        <v>22</v>
      </c>
    </row>
    <row r="55" spans="1:10" ht="45">
      <c r="A55" t="str">
        <f t="shared" si="1"/>
        <v>2014-12-22</v>
      </c>
      <c r="B55" t="str">
        <f>"1830"</f>
        <v>1830</v>
      </c>
      <c r="C55" t="s">
        <v>119</v>
      </c>
      <c r="D55" t="s">
        <v>121</v>
      </c>
      <c r="E55" t="s">
        <v>18</v>
      </c>
      <c r="G55" s="1" t="s">
        <v>120</v>
      </c>
      <c r="H55">
        <v>0</v>
      </c>
      <c r="I55" t="s">
        <v>14</v>
      </c>
      <c r="J55" t="s">
        <v>122</v>
      </c>
    </row>
    <row r="56" spans="1:10" ht="45">
      <c r="A56" t="str">
        <f t="shared" si="1"/>
        <v>2014-12-22</v>
      </c>
      <c r="B56" t="str">
        <f>"1845"</f>
        <v>1845</v>
      </c>
      <c r="C56" t="s">
        <v>119</v>
      </c>
      <c r="D56" t="s">
        <v>124</v>
      </c>
      <c r="E56" t="s">
        <v>18</v>
      </c>
      <c r="G56" s="1" t="s">
        <v>123</v>
      </c>
      <c r="H56">
        <v>0</v>
      </c>
      <c r="I56" t="s">
        <v>14</v>
      </c>
      <c r="J56" t="s">
        <v>77</v>
      </c>
    </row>
    <row r="57" spans="1:10" ht="45">
      <c r="A57" t="str">
        <f t="shared" si="1"/>
        <v>2014-12-22</v>
      </c>
      <c r="B57" t="str">
        <f>"1900"</f>
        <v>1900</v>
      </c>
      <c r="C57" t="s">
        <v>115</v>
      </c>
      <c r="G57" s="1" t="s">
        <v>46</v>
      </c>
      <c r="H57">
        <v>2014</v>
      </c>
      <c r="I57" t="s">
        <v>15</v>
      </c>
      <c r="J57" t="s">
        <v>99</v>
      </c>
    </row>
    <row r="58" spans="1:10" ht="45">
      <c r="A58" t="str">
        <f t="shared" si="1"/>
        <v>2014-12-22</v>
      </c>
      <c r="B58" t="str">
        <f>"1930"</f>
        <v>1930</v>
      </c>
      <c r="C58" t="s">
        <v>125</v>
      </c>
      <c r="E58" t="s">
        <v>11</v>
      </c>
      <c r="F58" t="s">
        <v>79</v>
      </c>
      <c r="G58" s="1" t="s">
        <v>126</v>
      </c>
      <c r="H58">
        <v>2013</v>
      </c>
      <c r="I58" t="s">
        <v>91</v>
      </c>
      <c r="J58" t="s">
        <v>127</v>
      </c>
    </row>
    <row r="59" spans="1:10" ht="45">
      <c r="A59" t="str">
        <f t="shared" si="1"/>
        <v>2014-12-22</v>
      </c>
      <c r="B59" t="str">
        <f>"2030"</f>
        <v>2030</v>
      </c>
      <c r="C59" t="s">
        <v>128</v>
      </c>
      <c r="D59" t="s">
        <v>130</v>
      </c>
      <c r="E59" t="s">
        <v>18</v>
      </c>
      <c r="G59" s="1" t="s">
        <v>129</v>
      </c>
      <c r="H59">
        <v>2010</v>
      </c>
      <c r="I59" t="s">
        <v>131</v>
      </c>
      <c r="J59" t="s">
        <v>32</v>
      </c>
    </row>
    <row r="60" spans="1:10" ht="30">
      <c r="A60" t="str">
        <f t="shared" si="1"/>
        <v>2014-12-22</v>
      </c>
      <c r="B60" t="str">
        <f>"2100"</f>
        <v>2100</v>
      </c>
      <c r="C60" t="s">
        <v>132</v>
      </c>
      <c r="D60" t="s">
        <v>135</v>
      </c>
      <c r="E60" t="s">
        <v>88</v>
      </c>
      <c r="F60" t="s">
        <v>133</v>
      </c>
      <c r="G60" s="1" t="s">
        <v>134</v>
      </c>
      <c r="H60">
        <v>0</v>
      </c>
      <c r="I60" t="s">
        <v>65</v>
      </c>
      <c r="J60" t="s">
        <v>40</v>
      </c>
    </row>
    <row r="61" spans="1:10" ht="45">
      <c r="A61" t="str">
        <f t="shared" si="1"/>
        <v>2014-12-22</v>
      </c>
      <c r="B61" t="str">
        <f>"2130"</f>
        <v>2130</v>
      </c>
      <c r="C61" t="s">
        <v>132</v>
      </c>
      <c r="D61" t="s">
        <v>138</v>
      </c>
      <c r="E61" t="s">
        <v>11</v>
      </c>
      <c r="F61" t="s">
        <v>136</v>
      </c>
      <c r="G61" s="1" t="s">
        <v>137</v>
      </c>
      <c r="H61">
        <v>0</v>
      </c>
      <c r="I61" t="s">
        <v>65</v>
      </c>
      <c r="J61" t="s">
        <v>40</v>
      </c>
    </row>
    <row r="62" spans="1:10" ht="45">
      <c r="A62" t="str">
        <f t="shared" si="1"/>
        <v>2014-12-22</v>
      </c>
      <c r="B62" t="str">
        <f>"2200"</f>
        <v>2200</v>
      </c>
      <c r="C62" t="s">
        <v>139</v>
      </c>
      <c r="D62" t="s">
        <v>142</v>
      </c>
      <c r="E62" t="s">
        <v>88</v>
      </c>
      <c r="F62" t="s">
        <v>140</v>
      </c>
      <c r="G62" s="1" t="s">
        <v>141</v>
      </c>
      <c r="H62">
        <v>0</v>
      </c>
      <c r="I62" t="s">
        <v>14</v>
      </c>
      <c r="J62" t="s">
        <v>143</v>
      </c>
    </row>
    <row r="63" spans="1:10" ht="45">
      <c r="A63" t="str">
        <f t="shared" si="1"/>
        <v>2014-12-22</v>
      </c>
      <c r="B63" t="str">
        <f>"2300"</f>
        <v>2300</v>
      </c>
      <c r="C63" t="s">
        <v>115</v>
      </c>
      <c r="G63" s="1" t="s">
        <v>46</v>
      </c>
      <c r="H63">
        <v>2014</v>
      </c>
      <c r="I63" t="s">
        <v>15</v>
      </c>
      <c r="J63" t="s">
        <v>99</v>
      </c>
    </row>
    <row r="64" spans="1:10" ht="45">
      <c r="A64" t="str">
        <f t="shared" si="1"/>
        <v>2014-12-22</v>
      </c>
      <c r="B64" t="str">
        <f>"2330"</f>
        <v>2330</v>
      </c>
      <c r="C64" t="s">
        <v>119</v>
      </c>
      <c r="D64" t="s">
        <v>121</v>
      </c>
      <c r="E64" t="s">
        <v>18</v>
      </c>
      <c r="G64" s="1" t="s">
        <v>120</v>
      </c>
      <c r="H64">
        <v>0</v>
      </c>
      <c r="I64" t="s">
        <v>14</v>
      </c>
      <c r="J64" t="s">
        <v>122</v>
      </c>
    </row>
    <row r="65" spans="1:10" ht="45">
      <c r="A65" t="str">
        <f t="shared" si="1"/>
        <v>2014-12-22</v>
      </c>
      <c r="B65" t="str">
        <f>"2345"</f>
        <v>2345</v>
      </c>
      <c r="C65" t="s">
        <v>119</v>
      </c>
      <c r="D65" t="s">
        <v>124</v>
      </c>
      <c r="E65" t="s">
        <v>18</v>
      </c>
      <c r="G65" s="1" t="s">
        <v>123</v>
      </c>
      <c r="H65">
        <v>0</v>
      </c>
      <c r="I65" t="s">
        <v>14</v>
      </c>
      <c r="J65" t="s">
        <v>77</v>
      </c>
    </row>
    <row r="66" spans="1:10" ht="45">
      <c r="A66" t="str">
        <f aca="true" t="shared" si="2" ref="A66:A102">"2014-12-23"</f>
        <v>2014-12-23</v>
      </c>
      <c r="B66" t="str">
        <f>"0000"</f>
        <v>0000</v>
      </c>
      <c r="C66" t="s">
        <v>144</v>
      </c>
      <c r="D66" t="s">
        <v>146</v>
      </c>
      <c r="E66" t="s">
        <v>63</v>
      </c>
      <c r="G66" s="1" t="s">
        <v>145</v>
      </c>
      <c r="H66">
        <v>2012</v>
      </c>
      <c r="I66" t="s">
        <v>15</v>
      </c>
      <c r="J66" t="s">
        <v>147</v>
      </c>
    </row>
    <row r="67" spans="1:10" ht="45">
      <c r="A67" t="str">
        <f t="shared" si="2"/>
        <v>2014-12-23</v>
      </c>
      <c r="B67" t="str">
        <f>"0100"</f>
        <v>0100</v>
      </c>
      <c r="C67" t="s">
        <v>148</v>
      </c>
      <c r="D67" t="s">
        <v>150</v>
      </c>
      <c r="E67" t="s">
        <v>11</v>
      </c>
      <c r="G67" s="1" t="s">
        <v>149</v>
      </c>
      <c r="H67">
        <v>2013</v>
      </c>
      <c r="I67" t="s">
        <v>15</v>
      </c>
      <c r="J67" t="s">
        <v>70</v>
      </c>
    </row>
    <row r="68" spans="1:10" ht="15">
      <c r="A68" t="str">
        <f t="shared" si="2"/>
        <v>2014-12-23</v>
      </c>
      <c r="B68" t="str">
        <f>"0200"</f>
        <v>0200</v>
      </c>
      <c r="C68" t="s">
        <v>151</v>
      </c>
      <c r="D68" t="s">
        <v>153</v>
      </c>
      <c r="E68" t="s">
        <v>63</v>
      </c>
      <c r="G68" s="1" t="s">
        <v>152</v>
      </c>
      <c r="H68">
        <v>2011</v>
      </c>
      <c r="I68" t="s">
        <v>15</v>
      </c>
      <c r="J68" t="s">
        <v>112</v>
      </c>
    </row>
    <row r="69" spans="1:10" ht="30">
      <c r="A69" t="str">
        <f t="shared" si="2"/>
        <v>2014-12-23</v>
      </c>
      <c r="B69" t="str">
        <f>"0300"</f>
        <v>0300</v>
      </c>
      <c r="C69" t="s">
        <v>154</v>
      </c>
      <c r="D69" t="s">
        <v>156</v>
      </c>
      <c r="E69" t="s">
        <v>63</v>
      </c>
      <c r="G69" s="1" t="s">
        <v>155</v>
      </c>
      <c r="H69">
        <v>2012</v>
      </c>
      <c r="I69" t="s">
        <v>15</v>
      </c>
      <c r="J69" t="s">
        <v>157</v>
      </c>
    </row>
    <row r="70" spans="1:10" ht="30">
      <c r="A70" t="str">
        <f t="shared" si="2"/>
        <v>2014-12-23</v>
      </c>
      <c r="B70" t="str">
        <f>"0400"</f>
        <v>0400</v>
      </c>
      <c r="C70" t="s">
        <v>158</v>
      </c>
      <c r="E70" t="s">
        <v>63</v>
      </c>
      <c r="G70" s="1" t="s">
        <v>159</v>
      </c>
      <c r="H70">
        <v>2008</v>
      </c>
      <c r="I70" t="s">
        <v>15</v>
      </c>
      <c r="J70" t="s">
        <v>70</v>
      </c>
    </row>
    <row r="71" spans="1:10" ht="45">
      <c r="A71" t="str">
        <f t="shared" si="2"/>
        <v>2014-12-23</v>
      </c>
      <c r="B71" t="str">
        <f>"0500"</f>
        <v>0500</v>
      </c>
      <c r="C71" t="s">
        <v>160</v>
      </c>
      <c r="G71" s="1" t="s">
        <v>161</v>
      </c>
      <c r="H71">
        <v>2012</v>
      </c>
      <c r="I71" t="s">
        <v>15</v>
      </c>
      <c r="J71" t="s">
        <v>99</v>
      </c>
    </row>
    <row r="72" spans="1:10" ht="45">
      <c r="A72" t="str">
        <f t="shared" si="2"/>
        <v>2014-12-23</v>
      </c>
      <c r="B72" t="str">
        <f>"0600"</f>
        <v>0600</v>
      </c>
      <c r="C72" t="s">
        <v>17</v>
      </c>
      <c r="D72" t="s">
        <v>162</v>
      </c>
      <c r="E72" t="s">
        <v>18</v>
      </c>
      <c r="G72" s="1" t="s">
        <v>19</v>
      </c>
      <c r="H72">
        <v>2005</v>
      </c>
      <c r="I72" t="s">
        <v>21</v>
      </c>
      <c r="J72" t="s">
        <v>22</v>
      </c>
    </row>
    <row r="73" spans="1:10" ht="30">
      <c r="A73" t="str">
        <f t="shared" si="2"/>
        <v>2014-12-23</v>
      </c>
      <c r="B73" t="str">
        <f>"0630"</f>
        <v>0630</v>
      </c>
      <c r="C73" t="s">
        <v>96</v>
      </c>
      <c r="D73" t="s">
        <v>164</v>
      </c>
      <c r="G73" s="1" t="s">
        <v>163</v>
      </c>
      <c r="H73">
        <v>2009</v>
      </c>
      <c r="I73" t="s">
        <v>15</v>
      </c>
      <c r="J73" t="s">
        <v>99</v>
      </c>
    </row>
    <row r="74" spans="1:10" ht="45">
      <c r="A74" t="str">
        <f t="shared" si="2"/>
        <v>2014-12-23</v>
      </c>
      <c r="B74" t="str">
        <f>"0700"</f>
        <v>0700</v>
      </c>
      <c r="C74" t="s">
        <v>27</v>
      </c>
      <c r="G74" s="1" t="s">
        <v>28</v>
      </c>
      <c r="H74">
        <v>0</v>
      </c>
      <c r="I74" t="s">
        <v>14</v>
      </c>
      <c r="J74" t="s">
        <v>29</v>
      </c>
    </row>
    <row r="75" spans="1:10" ht="45">
      <c r="A75" t="str">
        <f t="shared" si="2"/>
        <v>2014-12-23</v>
      </c>
      <c r="B75" t="str">
        <f>"0730"</f>
        <v>0730</v>
      </c>
      <c r="C75" t="s">
        <v>100</v>
      </c>
      <c r="D75" t="s">
        <v>165</v>
      </c>
      <c r="G75" s="1" t="s">
        <v>101</v>
      </c>
      <c r="H75">
        <v>1982</v>
      </c>
      <c r="I75" t="s">
        <v>103</v>
      </c>
      <c r="J75" t="s">
        <v>26</v>
      </c>
    </row>
    <row r="76" spans="1:10" ht="45">
      <c r="A76" t="str">
        <f t="shared" si="2"/>
        <v>2014-12-23</v>
      </c>
      <c r="B76" t="str">
        <f>"0800"</f>
        <v>0800</v>
      </c>
      <c r="C76" t="s">
        <v>33</v>
      </c>
      <c r="G76" s="1" t="s">
        <v>166</v>
      </c>
      <c r="H76">
        <v>0</v>
      </c>
      <c r="I76" t="s">
        <v>15</v>
      </c>
      <c r="J76" t="s">
        <v>29</v>
      </c>
    </row>
    <row r="77" spans="1:10" ht="45">
      <c r="A77" t="str">
        <f t="shared" si="2"/>
        <v>2014-12-23</v>
      </c>
      <c r="B77" t="str">
        <f>"0830"</f>
        <v>0830</v>
      </c>
      <c r="C77" t="s">
        <v>23</v>
      </c>
      <c r="D77" t="s">
        <v>168</v>
      </c>
      <c r="E77" t="s">
        <v>18</v>
      </c>
      <c r="G77" s="1" t="s">
        <v>167</v>
      </c>
      <c r="H77">
        <v>2009</v>
      </c>
      <c r="I77" t="s">
        <v>15</v>
      </c>
      <c r="J77" t="s">
        <v>26</v>
      </c>
    </row>
    <row r="78" spans="1:10" ht="45">
      <c r="A78" t="str">
        <f t="shared" si="2"/>
        <v>2014-12-23</v>
      </c>
      <c r="B78" t="str">
        <f>"0900"</f>
        <v>0900</v>
      </c>
      <c r="C78" t="s">
        <v>35</v>
      </c>
      <c r="E78" t="s">
        <v>18</v>
      </c>
      <c r="G78" s="1" t="s">
        <v>36</v>
      </c>
      <c r="H78">
        <v>2011</v>
      </c>
      <c r="I78" t="s">
        <v>15</v>
      </c>
      <c r="J78" t="s">
        <v>32</v>
      </c>
    </row>
    <row r="79" spans="1:10" ht="45">
      <c r="A79" t="str">
        <f t="shared" si="2"/>
        <v>2014-12-23</v>
      </c>
      <c r="B79" t="str">
        <f>"0930"</f>
        <v>0930</v>
      </c>
      <c r="C79" t="s">
        <v>37</v>
      </c>
      <c r="D79" t="s">
        <v>170</v>
      </c>
      <c r="E79" t="s">
        <v>18</v>
      </c>
      <c r="G79" s="1" t="s">
        <v>169</v>
      </c>
      <c r="H79">
        <v>2012</v>
      </c>
      <c r="I79" t="s">
        <v>15</v>
      </c>
      <c r="J79" t="s">
        <v>22</v>
      </c>
    </row>
    <row r="80" spans="1:10" ht="45">
      <c r="A80" t="str">
        <f t="shared" si="2"/>
        <v>2014-12-23</v>
      </c>
      <c r="B80" t="str">
        <f>"1000"</f>
        <v>1000</v>
      </c>
      <c r="C80" t="s">
        <v>116</v>
      </c>
      <c r="D80" t="s">
        <v>118</v>
      </c>
      <c r="E80" t="s">
        <v>11</v>
      </c>
      <c r="F80" t="s">
        <v>79</v>
      </c>
      <c r="G80" s="1" t="s">
        <v>117</v>
      </c>
      <c r="H80">
        <v>0</v>
      </c>
      <c r="I80" t="s">
        <v>15</v>
      </c>
      <c r="J80" t="s">
        <v>22</v>
      </c>
    </row>
    <row r="81" spans="1:10" ht="45">
      <c r="A81" t="str">
        <f t="shared" si="2"/>
        <v>2014-12-23</v>
      </c>
      <c r="B81" t="str">
        <f>"1030"</f>
        <v>1030</v>
      </c>
      <c r="C81" t="s">
        <v>119</v>
      </c>
      <c r="D81" t="s">
        <v>121</v>
      </c>
      <c r="E81" t="s">
        <v>18</v>
      </c>
      <c r="G81" s="1" t="s">
        <v>120</v>
      </c>
      <c r="H81">
        <v>0</v>
      </c>
      <c r="I81" t="s">
        <v>14</v>
      </c>
      <c r="J81" t="s">
        <v>122</v>
      </c>
    </row>
    <row r="82" spans="1:10" ht="45">
      <c r="A82" t="str">
        <f t="shared" si="2"/>
        <v>2014-12-23</v>
      </c>
      <c r="B82" t="str">
        <f>"1045"</f>
        <v>1045</v>
      </c>
      <c r="C82" t="s">
        <v>119</v>
      </c>
      <c r="D82" t="s">
        <v>124</v>
      </c>
      <c r="E82" t="s">
        <v>18</v>
      </c>
      <c r="G82" s="1" t="s">
        <v>123</v>
      </c>
      <c r="H82">
        <v>0</v>
      </c>
      <c r="I82" t="s">
        <v>14</v>
      </c>
      <c r="J82" t="s">
        <v>77</v>
      </c>
    </row>
    <row r="83" spans="1:10" ht="45">
      <c r="A83" t="str">
        <f t="shared" si="2"/>
        <v>2014-12-23</v>
      </c>
      <c r="B83" t="str">
        <f>"1100"</f>
        <v>1100</v>
      </c>
      <c r="C83" t="s">
        <v>125</v>
      </c>
      <c r="E83" t="s">
        <v>11</v>
      </c>
      <c r="F83" t="s">
        <v>79</v>
      </c>
      <c r="G83" s="1" t="s">
        <v>126</v>
      </c>
      <c r="H83">
        <v>2013</v>
      </c>
      <c r="I83" t="s">
        <v>91</v>
      </c>
      <c r="J83" t="s">
        <v>127</v>
      </c>
    </row>
    <row r="84" spans="1:10" ht="45">
      <c r="A84" t="str">
        <f t="shared" si="2"/>
        <v>2014-12-23</v>
      </c>
      <c r="B84" t="str">
        <f>"1200"</f>
        <v>1200</v>
      </c>
      <c r="C84" t="s">
        <v>171</v>
      </c>
      <c r="E84" t="s">
        <v>11</v>
      </c>
      <c r="G84" s="1" t="s">
        <v>172</v>
      </c>
      <c r="H84">
        <v>2012</v>
      </c>
      <c r="I84" t="s">
        <v>15</v>
      </c>
      <c r="J84" t="s">
        <v>112</v>
      </c>
    </row>
    <row r="85" spans="1:10" ht="45">
      <c r="A85" t="str">
        <f t="shared" si="2"/>
        <v>2014-12-23</v>
      </c>
      <c r="B85" t="str">
        <f>"1300"</f>
        <v>1300</v>
      </c>
      <c r="C85" t="s">
        <v>173</v>
      </c>
      <c r="E85" t="s">
        <v>11</v>
      </c>
      <c r="F85" t="s">
        <v>174</v>
      </c>
      <c r="G85" s="1" t="s">
        <v>175</v>
      </c>
      <c r="H85">
        <v>2008</v>
      </c>
      <c r="I85" t="s">
        <v>15</v>
      </c>
      <c r="J85" t="s">
        <v>176</v>
      </c>
    </row>
    <row r="86" spans="1:10" ht="45">
      <c r="A86" t="str">
        <f t="shared" si="2"/>
        <v>2014-12-23</v>
      </c>
      <c r="B86" t="str">
        <f>"1400"</f>
        <v>1400</v>
      </c>
      <c r="C86" t="s">
        <v>128</v>
      </c>
      <c r="D86" t="s">
        <v>130</v>
      </c>
      <c r="E86" t="s">
        <v>18</v>
      </c>
      <c r="G86" s="1" t="s">
        <v>129</v>
      </c>
      <c r="H86">
        <v>2010</v>
      </c>
      <c r="I86" t="s">
        <v>131</v>
      </c>
      <c r="J86" t="s">
        <v>32</v>
      </c>
    </row>
    <row r="87" spans="1:10" ht="45">
      <c r="A87" t="str">
        <f t="shared" si="2"/>
        <v>2014-12-23</v>
      </c>
      <c r="B87" t="str">
        <f>"1430"</f>
        <v>1430</v>
      </c>
      <c r="C87" t="s">
        <v>33</v>
      </c>
      <c r="G87" s="1" t="s">
        <v>166</v>
      </c>
      <c r="H87">
        <v>0</v>
      </c>
      <c r="I87" t="s">
        <v>15</v>
      </c>
      <c r="J87" t="s">
        <v>29</v>
      </c>
    </row>
    <row r="88" spans="1:10" ht="30">
      <c r="A88" t="str">
        <f t="shared" si="2"/>
        <v>2014-12-23</v>
      </c>
      <c r="B88" t="str">
        <f>"1500"</f>
        <v>1500</v>
      </c>
      <c r="C88" t="s">
        <v>96</v>
      </c>
      <c r="D88" t="s">
        <v>164</v>
      </c>
      <c r="G88" s="1" t="s">
        <v>163</v>
      </c>
      <c r="H88">
        <v>2009</v>
      </c>
      <c r="I88" t="s">
        <v>15</v>
      </c>
      <c r="J88" t="s">
        <v>99</v>
      </c>
    </row>
    <row r="89" spans="1:10" ht="45">
      <c r="A89" t="str">
        <f t="shared" si="2"/>
        <v>2014-12-23</v>
      </c>
      <c r="B89" t="str">
        <f>"1530"</f>
        <v>1530</v>
      </c>
      <c r="C89" t="s">
        <v>37</v>
      </c>
      <c r="D89" t="s">
        <v>170</v>
      </c>
      <c r="E89" t="s">
        <v>18</v>
      </c>
      <c r="G89" s="1" t="s">
        <v>169</v>
      </c>
      <c r="H89">
        <v>2012</v>
      </c>
      <c r="I89" t="s">
        <v>15</v>
      </c>
      <c r="J89" t="s">
        <v>22</v>
      </c>
    </row>
    <row r="90" spans="1:10" ht="45">
      <c r="A90" t="str">
        <f t="shared" si="2"/>
        <v>2014-12-23</v>
      </c>
      <c r="B90" t="str">
        <f>"1600"</f>
        <v>1600</v>
      </c>
      <c r="C90" t="s">
        <v>35</v>
      </c>
      <c r="E90" t="s">
        <v>18</v>
      </c>
      <c r="G90" s="1" t="s">
        <v>36</v>
      </c>
      <c r="H90">
        <v>2011</v>
      </c>
      <c r="I90" t="s">
        <v>15</v>
      </c>
      <c r="J90" t="s">
        <v>32</v>
      </c>
    </row>
    <row r="91" spans="1:10" ht="45">
      <c r="A91" t="str">
        <f t="shared" si="2"/>
        <v>2014-12-23</v>
      </c>
      <c r="B91" t="str">
        <f>"1630"</f>
        <v>1630</v>
      </c>
      <c r="C91" t="s">
        <v>27</v>
      </c>
      <c r="G91" s="1" t="s">
        <v>28</v>
      </c>
      <c r="H91">
        <v>0</v>
      </c>
      <c r="I91" t="s">
        <v>14</v>
      </c>
      <c r="J91" t="s">
        <v>29</v>
      </c>
    </row>
    <row r="92" spans="1:10" ht="45">
      <c r="A92" t="str">
        <f t="shared" si="2"/>
        <v>2014-12-23</v>
      </c>
      <c r="B92" t="str">
        <f>"1700"</f>
        <v>1700</v>
      </c>
      <c r="C92" t="s">
        <v>100</v>
      </c>
      <c r="D92" t="s">
        <v>165</v>
      </c>
      <c r="G92" s="1" t="s">
        <v>101</v>
      </c>
      <c r="H92">
        <v>1982</v>
      </c>
      <c r="I92" t="s">
        <v>103</v>
      </c>
      <c r="J92" t="s">
        <v>26</v>
      </c>
    </row>
    <row r="93" spans="1:10" ht="45">
      <c r="A93" t="str">
        <f t="shared" si="2"/>
        <v>2014-12-23</v>
      </c>
      <c r="B93" t="str">
        <f>"1730"</f>
        <v>1730</v>
      </c>
      <c r="C93" t="s">
        <v>115</v>
      </c>
      <c r="G93" s="1" t="s">
        <v>46</v>
      </c>
      <c r="H93">
        <v>2014</v>
      </c>
      <c r="I93" t="s">
        <v>15</v>
      </c>
      <c r="J93" t="s">
        <v>99</v>
      </c>
    </row>
    <row r="94" spans="1:10" ht="45">
      <c r="A94" t="str">
        <f t="shared" si="2"/>
        <v>2014-12-23</v>
      </c>
      <c r="B94" t="str">
        <f>"1800"</f>
        <v>1800</v>
      </c>
      <c r="C94" t="s">
        <v>116</v>
      </c>
      <c r="D94" t="s">
        <v>178</v>
      </c>
      <c r="E94" t="s">
        <v>18</v>
      </c>
      <c r="G94" s="1" t="s">
        <v>177</v>
      </c>
      <c r="H94">
        <v>0</v>
      </c>
      <c r="I94" t="s">
        <v>15</v>
      </c>
      <c r="J94" t="s">
        <v>32</v>
      </c>
    </row>
    <row r="95" spans="1:10" ht="30">
      <c r="A95" t="str">
        <f t="shared" si="2"/>
        <v>2014-12-23</v>
      </c>
      <c r="B95" t="str">
        <f>"1830"</f>
        <v>1830</v>
      </c>
      <c r="C95" t="s">
        <v>179</v>
      </c>
      <c r="D95" t="s">
        <v>181</v>
      </c>
      <c r="E95" t="s">
        <v>11</v>
      </c>
      <c r="G95" s="1" t="s">
        <v>180</v>
      </c>
      <c r="H95">
        <v>0</v>
      </c>
      <c r="I95" t="s">
        <v>14</v>
      </c>
      <c r="J95" t="s">
        <v>77</v>
      </c>
    </row>
    <row r="96" spans="1:10" ht="30">
      <c r="A96" t="str">
        <f t="shared" si="2"/>
        <v>2014-12-23</v>
      </c>
      <c r="B96" t="str">
        <f>"1845"</f>
        <v>1845</v>
      </c>
      <c r="C96" t="s">
        <v>179</v>
      </c>
      <c r="D96" t="s">
        <v>183</v>
      </c>
      <c r="E96" t="s">
        <v>18</v>
      </c>
      <c r="G96" s="1" t="s">
        <v>182</v>
      </c>
      <c r="H96">
        <v>0</v>
      </c>
      <c r="I96" t="s">
        <v>14</v>
      </c>
      <c r="J96" t="s">
        <v>74</v>
      </c>
    </row>
    <row r="97" spans="1:10" ht="45">
      <c r="A97" t="str">
        <f t="shared" si="2"/>
        <v>2014-12-23</v>
      </c>
      <c r="B97" t="str">
        <f>"1900"</f>
        <v>1900</v>
      </c>
      <c r="C97" t="s">
        <v>115</v>
      </c>
      <c r="G97" s="1" t="s">
        <v>46</v>
      </c>
      <c r="H97">
        <v>2014</v>
      </c>
      <c r="I97" t="s">
        <v>15</v>
      </c>
      <c r="J97" t="s">
        <v>99</v>
      </c>
    </row>
    <row r="98" spans="1:10" ht="45">
      <c r="A98" t="str">
        <f t="shared" si="2"/>
        <v>2014-12-23</v>
      </c>
      <c r="B98" t="str">
        <f>"1930"</f>
        <v>1930</v>
      </c>
      <c r="C98" t="s">
        <v>184</v>
      </c>
      <c r="E98" t="s">
        <v>11</v>
      </c>
      <c r="F98" t="s">
        <v>79</v>
      </c>
      <c r="G98" s="1" t="s">
        <v>185</v>
      </c>
      <c r="H98">
        <v>2010</v>
      </c>
      <c r="I98" t="s">
        <v>21</v>
      </c>
      <c r="J98" t="s">
        <v>50</v>
      </c>
    </row>
    <row r="99" spans="1:10" ht="45">
      <c r="A99" t="str">
        <f t="shared" si="2"/>
        <v>2014-12-23</v>
      </c>
      <c r="B99" t="str">
        <f>"2000"</f>
        <v>2000</v>
      </c>
      <c r="C99" t="s">
        <v>186</v>
      </c>
      <c r="E99" t="s">
        <v>11</v>
      </c>
      <c r="G99" s="1" t="s">
        <v>187</v>
      </c>
      <c r="H99">
        <v>1989</v>
      </c>
      <c r="I99" t="s">
        <v>15</v>
      </c>
      <c r="J99" t="s">
        <v>188</v>
      </c>
    </row>
    <row r="100" spans="1:10" ht="45">
      <c r="A100" t="str">
        <f t="shared" si="2"/>
        <v>2014-12-23</v>
      </c>
      <c r="B100" t="str">
        <f>"2100"</f>
        <v>2100</v>
      </c>
      <c r="C100" t="s">
        <v>189</v>
      </c>
      <c r="E100" t="s">
        <v>11</v>
      </c>
      <c r="G100" s="1" t="s">
        <v>190</v>
      </c>
      <c r="H100">
        <v>0</v>
      </c>
      <c r="I100" t="s">
        <v>15</v>
      </c>
      <c r="J100" t="s">
        <v>191</v>
      </c>
    </row>
    <row r="101" spans="1:10" ht="30">
      <c r="A101" t="str">
        <f t="shared" si="2"/>
        <v>2014-12-23</v>
      </c>
      <c r="B101" t="str">
        <f>"2130"</f>
        <v>2130</v>
      </c>
      <c r="C101" t="s">
        <v>192</v>
      </c>
      <c r="D101" t="s">
        <v>195</v>
      </c>
      <c r="E101" t="s">
        <v>193</v>
      </c>
      <c r="F101" t="s">
        <v>12</v>
      </c>
      <c r="G101" s="1" t="s">
        <v>194</v>
      </c>
      <c r="H101">
        <v>2008</v>
      </c>
      <c r="I101" t="s">
        <v>91</v>
      </c>
      <c r="J101" t="s">
        <v>196</v>
      </c>
    </row>
    <row r="102" spans="1:10" ht="15">
      <c r="A102" t="str">
        <f t="shared" si="2"/>
        <v>2014-12-23</v>
      </c>
      <c r="B102" t="str">
        <f>"2200"</f>
        <v>2200</v>
      </c>
      <c r="C102" t="s">
        <v>197</v>
      </c>
      <c r="D102" t="s">
        <v>197</v>
      </c>
      <c r="G102" s="1" t="s">
        <v>359</v>
      </c>
      <c r="H102">
        <v>0</v>
      </c>
      <c r="I102" t="s">
        <v>14</v>
      </c>
      <c r="J102" t="s">
        <v>198</v>
      </c>
    </row>
    <row r="103" spans="1:10" ht="45">
      <c r="A103" t="str">
        <f aca="true" t="shared" si="3" ref="A103:A142">"2014-12-24"</f>
        <v>2014-12-24</v>
      </c>
      <c r="B103" t="str">
        <f>"0000"</f>
        <v>0000</v>
      </c>
      <c r="C103" t="s">
        <v>115</v>
      </c>
      <c r="G103" s="1" t="s">
        <v>46</v>
      </c>
      <c r="H103">
        <v>2014</v>
      </c>
      <c r="I103" t="s">
        <v>15</v>
      </c>
      <c r="J103" t="s">
        <v>99</v>
      </c>
    </row>
    <row r="104" spans="1:10" ht="30">
      <c r="A104" t="str">
        <f t="shared" si="3"/>
        <v>2014-12-24</v>
      </c>
      <c r="B104" t="str">
        <f>"0030"</f>
        <v>0030</v>
      </c>
      <c r="C104" t="s">
        <v>179</v>
      </c>
      <c r="D104" t="s">
        <v>181</v>
      </c>
      <c r="E104" t="s">
        <v>11</v>
      </c>
      <c r="G104" s="1" t="s">
        <v>180</v>
      </c>
      <c r="H104">
        <v>0</v>
      </c>
      <c r="I104" t="s">
        <v>14</v>
      </c>
      <c r="J104" t="s">
        <v>77</v>
      </c>
    </row>
    <row r="105" spans="1:10" ht="30">
      <c r="A105" t="str">
        <f t="shared" si="3"/>
        <v>2014-12-24</v>
      </c>
      <c r="B105" t="str">
        <f>"0045"</f>
        <v>0045</v>
      </c>
      <c r="C105" t="s">
        <v>179</v>
      </c>
      <c r="D105" t="s">
        <v>183</v>
      </c>
      <c r="E105" t="s">
        <v>18</v>
      </c>
      <c r="G105" s="1" t="s">
        <v>182</v>
      </c>
      <c r="H105">
        <v>0</v>
      </c>
      <c r="I105" t="s">
        <v>14</v>
      </c>
      <c r="J105" t="s">
        <v>74</v>
      </c>
    </row>
    <row r="106" spans="1:10" ht="30">
      <c r="A106" t="str">
        <f t="shared" si="3"/>
        <v>2014-12-24</v>
      </c>
      <c r="B106" t="str">
        <f>"0100"</f>
        <v>0100</v>
      </c>
      <c r="C106" t="s">
        <v>199</v>
      </c>
      <c r="E106" t="s">
        <v>63</v>
      </c>
      <c r="G106" s="1" t="s">
        <v>58</v>
      </c>
      <c r="H106">
        <v>0</v>
      </c>
      <c r="I106" t="s">
        <v>14</v>
      </c>
      <c r="J106" t="s">
        <v>200</v>
      </c>
    </row>
    <row r="107" spans="1:10" ht="30">
      <c r="A107" t="str">
        <f t="shared" si="3"/>
        <v>2014-12-24</v>
      </c>
      <c r="B107" t="str">
        <f>"0200"</f>
        <v>0200</v>
      </c>
      <c r="C107" t="s">
        <v>54</v>
      </c>
      <c r="E107" t="s">
        <v>63</v>
      </c>
      <c r="G107" s="1" t="s">
        <v>55</v>
      </c>
      <c r="H107">
        <v>0</v>
      </c>
      <c r="I107" t="s">
        <v>15</v>
      </c>
      <c r="J107" t="s">
        <v>201</v>
      </c>
    </row>
    <row r="108" spans="1:10" ht="15">
      <c r="A108" t="str">
        <f t="shared" si="3"/>
        <v>2014-12-24</v>
      </c>
      <c r="B108" t="str">
        <f>"0300"</f>
        <v>0300</v>
      </c>
      <c r="C108" t="s">
        <v>202</v>
      </c>
      <c r="E108" t="s">
        <v>63</v>
      </c>
      <c r="G108" s="1" t="s">
        <v>203</v>
      </c>
      <c r="H108">
        <v>2009</v>
      </c>
      <c r="I108" t="s">
        <v>15</v>
      </c>
      <c r="J108" t="s">
        <v>188</v>
      </c>
    </row>
    <row r="109" spans="1:10" ht="15">
      <c r="A109" t="str">
        <f t="shared" si="3"/>
        <v>2014-12-24</v>
      </c>
      <c r="B109" t="str">
        <f>"0400"</f>
        <v>0400</v>
      </c>
      <c r="C109" t="s">
        <v>151</v>
      </c>
      <c r="D109" t="s">
        <v>204</v>
      </c>
      <c r="E109" t="s">
        <v>63</v>
      </c>
      <c r="G109" s="1" t="s">
        <v>152</v>
      </c>
      <c r="H109">
        <v>2011</v>
      </c>
      <c r="I109" t="s">
        <v>15</v>
      </c>
      <c r="J109" t="s">
        <v>112</v>
      </c>
    </row>
    <row r="110" spans="1:10" ht="45">
      <c r="A110" t="str">
        <f t="shared" si="3"/>
        <v>2014-12-24</v>
      </c>
      <c r="B110" t="str">
        <f>"0500"</f>
        <v>0500</v>
      </c>
      <c r="C110" t="s">
        <v>160</v>
      </c>
      <c r="E110" t="s">
        <v>11</v>
      </c>
      <c r="F110" t="s">
        <v>79</v>
      </c>
      <c r="G110" s="1" t="s">
        <v>161</v>
      </c>
      <c r="H110">
        <v>2012</v>
      </c>
      <c r="I110" t="s">
        <v>15</v>
      </c>
      <c r="J110" t="s">
        <v>70</v>
      </c>
    </row>
    <row r="111" spans="1:10" ht="45">
      <c r="A111" t="str">
        <f t="shared" si="3"/>
        <v>2014-12-24</v>
      </c>
      <c r="B111" t="str">
        <f>"0600"</f>
        <v>0600</v>
      </c>
      <c r="C111" t="s">
        <v>17</v>
      </c>
      <c r="D111" t="s">
        <v>205</v>
      </c>
      <c r="E111" t="s">
        <v>18</v>
      </c>
      <c r="G111" s="1" t="s">
        <v>19</v>
      </c>
      <c r="H111">
        <v>2005</v>
      </c>
      <c r="I111" t="s">
        <v>21</v>
      </c>
      <c r="J111" t="s">
        <v>22</v>
      </c>
    </row>
    <row r="112" spans="1:10" ht="45">
      <c r="A112" t="str">
        <f t="shared" si="3"/>
        <v>2014-12-24</v>
      </c>
      <c r="B112" t="str">
        <f>"0630"</f>
        <v>0630</v>
      </c>
      <c r="C112" t="s">
        <v>96</v>
      </c>
      <c r="D112" t="s">
        <v>207</v>
      </c>
      <c r="G112" s="1" t="s">
        <v>206</v>
      </c>
      <c r="H112">
        <v>2009</v>
      </c>
      <c r="I112" t="s">
        <v>15</v>
      </c>
      <c r="J112" t="s">
        <v>99</v>
      </c>
    </row>
    <row r="113" spans="1:10" ht="45">
      <c r="A113" t="str">
        <f t="shared" si="3"/>
        <v>2014-12-24</v>
      </c>
      <c r="B113" t="str">
        <f>"0700"</f>
        <v>0700</v>
      </c>
      <c r="C113" t="s">
        <v>27</v>
      </c>
      <c r="G113" s="1" t="s">
        <v>28</v>
      </c>
      <c r="H113">
        <v>0</v>
      </c>
      <c r="I113" t="s">
        <v>14</v>
      </c>
      <c r="J113" t="s">
        <v>29</v>
      </c>
    </row>
    <row r="114" spans="1:10" ht="45">
      <c r="A114" t="str">
        <f t="shared" si="3"/>
        <v>2014-12-24</v>
      </c>
      <c r="B114" t="str">
        <f>"0730"</f>
        <v>0730</v>
      </c>
      <c r="C114" t="s">
        <v>100</v>
      </c>
      <c r="D114" t="s">
        <v>208</v>
      </c>
      <c r="G114" s="1" t="s">
        <v>101</v>
      </c>
      <c r="H114">
        <v>1982</v>
      </c>
      <c r="I114" t="s">
        <v>103</v>
      </c>
      <c r="J114" t="s">
        <v>26</v>
      </c>
    </row>
    <row r="115" spans="1:10" ht="45">
      <c r="A115" t="str">
        <f t="shared" si="3"/>
        <v>2014-12-24</v>
      </c>
      <c r="B115" t="str">
        <f>"0800"</f>
        <v>0800</v>
      </c>
      <c r="C115" t="s">
        <v>33</v>
      </c>
      <c r="G115" s="1" t="s">
        <v>209</v>
      </c>
      <c r="H115">
        <v>0</v>
      </c>
      <c r="I115" t="s">
        <v>15</v>
      </c>
      <c r="J115" t="s">
        <v>29</v>
      </c>
    </row>
    <row r="116" spans="1:10" ht="30">
      <c r="A116" t="str">
        <f t="shared" si="3"/>
        <v>2014-12-24</v>
      </c>
      <c r="B116" t="str">
        <f>"0830"</f>
        <v>0830</v>
      </c>
      <c r="C116" t="s">
        <v>23</v>
      </c>
      <c r="D116" t="s">
        <v>211</v>
      </c>
      <c r="E116" t="s">
        <v>18</v>
      </c>
      <c r="G116" s="1" t="s">
        <v>210</v>
      </c>
      <c r="H116">
        <v>2009</v>
      </c>
      <c r="I116" t="s">
        <v>15</v>
      </c>
      <c r="J116" t="s">
        <v>26</v>
      </c>
    </row>
    <row r="117" spans="1:10" ht="45">
      <c r="A117" t="str">
        <f t="shared" si="3"/>
        <v>2014-12-24</v>
      </c>
      <c r="B117" t="str">
        <f>"0900"</f>
        <v>0900</v>
      </c>
      <c r="C117" t="s">
        <v>35</v>
      </c>
      <c r="E117" t="s">
        <v>18</v>
      </c>
      <c r="G117" s="1" t="s">
        <v>36</v>
      </c>
      <c r="H117">
        <v>2011</v>
      </c>
      <c r="I117" t="s">
        <v>15</v>
      </c>
      <c r="J117" t="s">
        <v>32</v>
      </c>
    </row>
    <row r="118" spans="1:10" ht="45">
      <c r="A118" t="str">
        <f t="shared" si="3"/>
        <v>2014-12-24</v>
      </c>
      <c r="B118" t="str">
        <f>"0930"</f>
        <v>0930</v>
      </c>
      <c r="C118" t="s">
        <v>37</v>
      </c>
      <c r="D118" t="s">
        <v>213</v>
      </c>
      <c r="E118" t="s">
        <v>18</v>
      </c>
      <c r="G118" s="1" t="s">
        <v>212</v>
      </c>
      <c r="H118">
        <v>2012</v>
      </c>
      <c r="I118" t="s">
        <v>15</v>
      </c>
      <c r="J118" t="s">
        <v>22</v>
      </c>
    </row>
    <row r="119" spans="1:10" ht="45">
      <c r="A119" t="str">
        <f t="shared" si="3"/>
        <v>2014-12-24</v>
      </c>
      <c r="B119" t="str">
        <f>"1000"</f>
        <v>1000</v>
      </c>
      <c r="C119" t="s">
        <v>116</v>
      </c>
      <c r="D119" t="s">
        <v>178</v>
      </c>
      <c r="E119" t="s">
        <v>18</v>
      </c>
      <c r="G119" s="1" t="s">
        <v>177</v>
      </c>
      <c r="H119">
        <v>0</v>
      </c>
      <c r="I119" t="s">
        <v>15</v>
      </c>
      <c r="J119" t="s">
        <v>32</v>
      </c>
    </row>
    <row r="120" spans="1:10" ht="30">
      <c r="A120" t="str">
        <f t="shared" si="3"/>
        <v>2014-12-24</v>
      </c>
      <c r="B120" t="str">
        <f>"1030"</f>
        <v>1030</v>
      </c>
      <c r="C120" t="s">
        <v>179</v>
      </c>
      <c r="D120" t="s">
        <v>181</v>
      </c>
      <c r="E120" t="s">
        <v>11</v>
      </c>
      <c r="G120" s="1" t="s">
        <v>180</v>
      </c>
      <c r="H120">
        <v>0</v>
      </c>
      <c r="I120" t="s">
        <v>14</v>
      </c>
      <c r="J120" t="s">
        <v>77</v>
      </c>
    </row>
    <row r="121" spans="1:10" ht="30">
      <c r="A121" t="str">
        <f t="shared" si="3"/>
        <v>2014-12-24</v>
      </c>
      <c r="B121" t="str">
        <f>"1045"</f>
        <v>1045</v>
      </c>
      <c r="C121" t="s">
        <v>179</v>
      </c>
      <c r="D121" t="s">
        <v>183</v>
      </c>
      <c r="E121" t="s">
        <v>18</v>
      </c>
      <c r="G121" s="1" t="s">
        <v>182</v>
      </c>
      <c r="H121">
        <v>0</v>
      </c>
      <c r="I121" t="s">
        <v>14</v>
      </c>
      <c r="J121" t="s">
        <v>74</v>
      </c>
    </row>
    <row r="122" spans="1:10" ht="45">
      <c r="A122" t="str">
        <f t="shared" si="3"/>
        <v>2014-12-24</v>
      </c>
      <c r="B122" t="str">
        <f>"1100"</f>
        <v>1100</v>
      </c>
      <c r="C122" t="s">
        <v>186</v>
      </c>
      <c r="D122" t="s">
        <v>186</v>
      </c>
      <c r="E122" t="s">
        <v>11</v>
      </c>
      <c r="G122" s="1" t="s">
        <v>187</v>
      </c>
      <c r="H122">
        <v>1989</v>
      </c>
      <c r="I122" t="s">
        <v>15</v>
      </c>
      <c r="J122" t="s">
        <v>188</v>
      </c>
    </row>
    <row r="123" spans="1:10" ht="15">
      <c r="A123" t="str">
        <f t="shared" si="3"/>
        <v>2014-12-24</v>
      </c>
      <c r="B123" t="str">
        <f>"1200"</f>
        <v>1200</v>
      </c>
      <c r="C123" t="s">
        <v>197</v>
      </c>
      <c r="G123" s="1" t="s">
        <v>359</v>
      </c>
      <c r="H123">
        <v>0</v>
      </c>
      <c r="I123" t="s">
        <v>14</v>
      </c>
      <c r="J123" t="s">
        <v>198</v>
      </c>
    </row>
    <row r="124" spans="1:10" ht="45">
      <c r="A124" t="str">
        <f t="shared" si="3"/>
        <v>2014-12-24</v>
      </c>
      <c r="B124" t="str">
        <f>"1400"</f>
        <v>1400</v>
      </c>
      <c r="C124" t="s">
        <v>189</v>
      </c>
      <c r="E124" t="s">
        <v>11</v>
      </c>
      <c r="G124" s="1" t="s">
        <v>190</v>
      </c>
      <c r="H124">
        <v>0</v>
      </c>
      <c r="I124" t="s">
        <v>15</v>
      </c>
      <c r="J124" t="s">
        <v>191</v>
      </c>
    </row>
    <row r="125" spans="1:10" ht="45">
      <c r="A125" t="str">
        <f t="shared" si="3"/>
        <v>2014-12-24</v>
      </c>
      <c r="B125" t="str">
        <f>"1430"</f>
        <v>1430</v>
      </c>
      <c r="C125" t="s">
        <v>33</v>
      </c>
      <c r="G125" s="1" t="s">
        <v>209</v>
      </c>
      <c r="H125">
        <v>0</v>
      </c>
      <c r="I125" t="s">
        <v>15</v>
      </c>
      <c r="J125" t="s">
        <v>29</v>
      </c>
    </row>
    <row r="126" spans="1:10" ht="45">
      <c r="A126" t="str">
        <f t="shared" si="3"/>
        <v>2014-12-24</v>
      </c>
      <c r="B126" t="str">
        <f>"1500"</f>
        <v>1500</v>
      </c>
      <c r="C126" t="s">
        <v>96</v>
      </c>
      <c r="D126" t="s">
        <v>207</v>
      </c>
      <c r="G126" s="1" t="s">
        <v>206</v>
      </c>
      <c r="H126">
        <v>2009</v>
      </c>
      <c r="I126" t="s">
        <v>15</v>
      </c>
      <c r="J126" t="s">
        <v>99</v>
      </c>
    </row>
    <row r="127" spans="1:10" ht="45">
      <c r="A127" t="str">
        <f t="shared" si="3"/>
        <v>2014-12-24</v>
      </c>
      <c r="B127" t="str">
        <f>"1530"</f>
        <v>1530</v>
      </c>
      <c r="C127" t="s">
        <v>37</v>
      </c>
      <c r="D127" t="s">
        <v>213</v>
      </c>
      <c r="E127" t="s">
        <v>18</v>
      </c>
      <c r="G127" s="1" t="s">
        <v>212</v>
      </c>
      <c r="H127">
        <v>2012</v>
      </c>
      <c r="I127" t="s">
        <v>15</v>
      </c>
      <c r="J127" t="s">
        <v>22</v>
      </c>
    </row>
    <row r="128" spans="1:10" ht="45">
      <c r="A128" t="str">
        <f t="shared" si="3"/>
        <v>2014-12-24</v>
      </c>
      <c r="B128" t="str">
        <f>"1600"</f>
        <v>1600</v>
      </c>
      <c r="C128" t="s">
        <v>35</v>
      </c>
      <c r="E128" t="s">
        <v>18</v>
      </c>
      <c r="G128" s="1" t="s">
        <v>36</v>
      </c>
      <c r="H128">
        <v>2011</v>
      </c>
      <c r="I128" t="s">
        <v>15</v>
      </c>
      <c r="J128" t="s">
        <v>32</v>
      </c>
    </row>
    <row r="129" spans="1:10" ht="45">
      <c r="A129" t="str">
        <f t="shared" si="3"/>
        <v>2014-12-24</v>
      </c>
      <c r="B129" t="str">
        <f>"1630"</f>
        <v>1630</v>
      </c>
      <c r="C129" t="s">
        <v>27</v>
      </c>
      <c r="G129" s="1" t="s">
        <v>28</v>
      </c>
      <c r="H129">
        <v>0</v>
      </c>
      <c r="I129" t="s">
        <v>14</v>
      </c>
      <c r="J129" t="s">
        <v>29</v>
      </c>
    </row>
    <row r="130" spans="1:10" ht="45">
      <c r="A130" t="str">
        <f t="shared" si="3"/>
        <v>2014-12-24</v>
      </c>
      <c r="B130" t="str">
        <f>"1700"</f>
        <v>1700</v>
      </c>
      <c r="C130" t="s">
        <v>100</v>
      </c>
      <c r="D130" t="s">
        <v>208</v>
      </c>
      <c r="G130" s="1" t="s">
        <v>101</v>
      </c>
      <c r="H130">
        <v>1982</v>
      </c>
      <c r="I130" t="s">
        <v>103</v>
      </c>
      <c r="J130" t="s">
        <v>26</v>
      </c>
    </row>
    <row r="131" spans="1:10" ht="45">
      <c r="A131" t="str">
        <f t="shared" si="3"/>
        <v>2014-12-24</v>
      </c>
      <c r="B131" t="str">
        <f>"1730"</f>
        <v>1730</v>
      </c>
      <c r="C131" t="s">
        <v>115</v>
      </c>
      <c r="G131" s="1" t="s">
        <v>46</v>
      </c>
      <c r="H131">
        <v>2014</v>
      </c>
      <c r="I131" t="s">
        <v>15</v>
      </c>
      <c r="J131" t="s">
        <v>99</v>
      </c>
    </row>
    <row r="132" spans="1:10" ht="45">
      <c r="A132" t="str">
        <f t="shared" si="3"/>
        <v>2014-12-24</v>
      </c>
      <c r="B132" t="str">
        <f>"1800"</f>
        <v>1800</v>
      </c>
      <c r="C132" t="s">
        <v>116</v>
      </c>
      <c r="D132" t="s">
        <v>215</v>
      </c>
      <c r="E132" t="s">
        <v>18</v>
      </c>
      <c r="G132" s="1" t="s">
        <v>214</v>
      </c>
      <c r="H132">
        <v>0</v>
      </c>
      <c r="I132" t="s">
        <v>15</v>
      </c>
      <c r="J132" t="s">
        <v>22</v>
      </c>
    </row>
    <row r="133" spans="1:10" ht="45">
      <c r="A133" t="str">
        <f t="shared" si="3"/>
        <v>2014-12-24</v>
      </c>
      <c r="B133" t="str">
        <f>"1830"</f>
        <v>1830</v>
      </c>
      <c r="C133" t="s">
        <v>216</v>
      </c>
      <c r="D133" t="s">
        <v>218</v>
      </c>
      <c r="E133" t="s">
        <v>11</v>
      </c>
      <c r="G133" s="1" t="s">
        <v>217</v>
      </c>
      <c r="H133">
        <v>0</v>
      </c>
      <c r="I133" t="s">
        <v>14</v>
      </c>
      <c r="J133" t="s">
        <v>74</v>
      </c>
    </row>
    <row r="134" spans="1:10" ht="30">
      <c r="A134" t="str">
        <f t="shared" si="3"/>
        <v>2014-12-24</v>
      </c>
      <c r="B134" t="str">
        <f>"1845"</f>
        <v>1845</v>
      </c>
      <c r="C134" t="s">
        <v>216</v>
      </c>
      <c r="D134" t="s">
        <v>220</v>
      </c>
      <c r="G134" s="1" t="s">
        <v>219</v>
      </c>
      <c r="H134">
        <v>0</v>
      </c>
      <c r="I134" t="s">
        <v>14</v>
      </c>
      <c r="J134" t="s">
        <v>122</v>
      </c>
    </row>
    <row r="135" spans="1:10" ht="45">
      <c r="A135" t="str">
        <f t="shared" si="3"/>
        <v>2014-12-24</v>
      </c>
      <c r="B135" t="str">
        <f>"1900"</f>
        <v>1900</v>
      </c>
      <c r="C135" t="s">
        <v>115</v>
      </c>
      <c r="G135" s="1" t="s">
        <v>46</v>
      </c>
      <c r="H135">
        <v>2014</v>
      </c>
      <c r="I135" t="s">
        <v>15</v>
      </c>
      <c r="J135" t="s">
        <v>99</v>
      </c>
    </row>
    <row r="136" spans="1:10" ht="30">
      <c r="A136" t="str">
        <f t="shared" si="3"/>
        <v>2014-12-24</v>
      </c>
      <c r="B136" t="str">
        <f>"1930"</f>
        <v>1930</v>
      </c>
      <c r="C136" t="s">
        <v>221</v>
      </c>
      <c r="E136" t="s">
        <v>63</v>
      </c>
      <c r="G136" s="1" t="s">
        <v>222</v>
      </c>
      <c r="H136">
        <v>2014</v>
      </c>
      <c r="I136" t="s">
        <v>15</v>
      </c>
      <c r="J136" t="s">
        <v>223</v>
      </c>
    </row>
    <row r="137" spans="1:10" ht="30">
      <c r="A137" t="str">
        <f t="shared" si="3"/>
        <v>2014-12-24</v>
      </c>
      <c r="B137" t="str">
        <f>"2000"</f>
        <v>2000</v>
      </c>
      <c r="C137" t="s">
        <v>224</v>
      </c>
      <c r="D137" t="s">
        <v>224</v>
      </c>
      <c r="E137" t="s">
        <v>18</v>
      </c>
      <c r="G137" s="1" t="s">
        <v>225</v>
      </c>
      <c r="H137">
        <v>2012</v>
      </c>
      <c r="I137" t="s">
        <v>15</v>
      </c>
      <c r="J137" t="s">
        <v>226</v>
      </c>
    </row>
    <row r="138" spans="1:10" ht="45">
      <c r="A138" t="str">
        <f t="shared" si="3"/>
        <v>2014-12-24</v>
      </c>
      <c r="B138" t="str">
        <f>"2100"</f>
        <v>2100</v>
      </c>
      <c r="C138" t="s">
        <v>227</v>
      </c>
      <c r="D138" t="s">
        <v>227</v>
      </c>
      <c r="E138" t="s">
        <v>88</v>
      </c>
      <c r="F138" t="s">
        <v>228</v>
      </c>
      <c r="G138" s="1" t="s">
        <v>229</v>
      </c>
      <c r="H138">
        <v>2009</v>
      </c>
      <c r="I138" t="s">
        <v>15</v>
      </c>
      <c r="J138" t="s">
        <v>230</v>
      </c>
    </row>
    <row r="139" spans="1:10" ht="45">
      <c r="A139" t="str">
        <f t="shared" si="3"/>
        <v>2014-12-24</v>
      </c>
      <c r="B139" t="str">
        <f>"2230"</f>
        <v>2230</v>
      </c>
      <c r="C139" t="s">
        <v>231</v>
      </c>
      <c r="E139" t="s">
        <v>18</v>
      </c>
      <c r="G139" s="1" t="s">
        <v>232</v>
      </c>
      <c r="H139">
        <v>0</v>
      </c>
      <c r="I139" t="s">
        <v>15</v>
      </c>
      <c r="J139" t="s">
        <v>233</v>
      </c>
    </row>
    <row r="140" spans="1:10" ht="45">
      <c r="A140" t="str">
        <f t="shared" si="3"/>
        <v>2014-12-24</v>
      </c>
      <c r="B140" t="str">
        <f>"2300"</f>
        <v>2300</v>
      </c>
      <c r="C140" t="s">
        <v>115</v>
      </c>
      <c r="G140" s="1" t="s">
        <v>46</v>
      </c>
      <c r="H140">
        <v>2014</v>
      </c>
      <c r="I140" t="s">
        <v>15</v>
      </c>
      <c r="J140" t="s">
        <v>99</v>
      </c>
    </row>
    <row r="141" spans="1:10" ht="45">
      <c r="A141" t="str">
        <f t="shared" si="3"/>
        <v>2014-12-24</v>
      </c>
      <c r="B141" t="str">
        <f>"2330"</f>
        <v>2330</v>
      </c>
      <c r="C141" t="s">
        <v>216</v>
      </c>
      <c r="D141" t="s">
        <v>218</v>
      </c>
      <c r="E141" t="s">
        <v>11</v>
      </c>
      <c r="G141" s="1" t="s">
        <v>217</v>
      </c>
      <c r="H141">
        <v>0</v>
      </c>
      <c r="I141" t="s">
        <v>14</v>
      </c>
      <c r="J141" t="s">
        <v>74</v>
      </c>
    </row>
    <row r="142" spans="1:10" ht="30">
      <c r="A142" t="str">
        <f t="shared" si="3"/>
        <v>2014-12-24</v>
      </c>
      <c r="B142" t="str">
        <f>"2345"</f>
        <v>2345</v>
      </c>
      <c r="C142" t="s">
        <v>216</v>
      </c>
      <c r="D142" t="s">
        <v>220</v>
      </c>
      <c r="G142" s="1" t="s">
        <v>219</v>
      </c>
      <c r="H142">
        <v>0</v>
      </c>
      <c r="I142" t="s">
        <v>14</v>
      </c>
      <c r="J142" t="s">
        <v>122</v>
      </c>
    </row>
    <row r="143" spans="1:10" ht="30">
      <c r="A143" t="str">
        <f aca="true" t="shared" si="4" ref="A143:A177">"2014-12-25"</f>
        <v>2014-12-25</v>
      </c>
      <c r="B143" t="str">
        <f>"0000"</f>
        <v>0000</v>
      </c>
      <c r="C143" t="s">
        <v>10</v>
      </c>
      <c r="E143" t="s">
        <v>11</v>
      </c>
      <c r="F143" t="s">
        <v>12</v>
      </c>
      <c r="G143" s="1" t="s">
        <v>13</v>
      </c>
      <c r="H143">
        <v>2012</v>
      </c>
      <c r="I143" t="s">
        <v>15</v>
      </c>
      <c r="J143" t="s">
        <v>53</v>
      </c>
    </row>
    <row r="144" spans="1:10" ht="45">
      <c r="A144" t="str">
        <f t="shared" si="4"/>
        <v>2014-12-25</v>
      </c>
      <c r="B144" t="str">
        <f>"0500"</f>
        <v>0500</v>
      </c>
      <c r="C144" t="s">
        <v>148</v>
      </c>
      <c r="E144" t="s">
        <v>11</v>
      </c>
      <c r="G144" s="1" t="s">
        <v>149</v>
      </c>
      <c r="H144">
        <v>2013</v>
      </c>
      <c r="I144" t="s">
        <v>15</v>
      </c>
      <c r="J144" t="s">
        <v>70</v>
      </c>
    </row>
    <row r="145" spans="1:10" ht="45">
      <c r="A145" t="str">
        <f t="shared" si="4"/>
        <v>2014-12-25</v>
      </c>
      <c r="B145" t="str">
        <f>"0600"</f>
        <v>0600</v>
      </c>
      <c r="C145" t="s">
        <v>17</v>
      </c>
      <c r="D145" t="s">
        <v>234</v>
      </c>
      <c r="E145" t="s">
        <v>18</v>
      </c>
      <c r="G145" s="1" t="s">
        <v>19</v>
      </c>
      <c r="H145">
        <v>2005</v>
      </c>
      <c r="I145" t="s">
        <v>21</v>
      </c>
      <c r="J145" t="s">
        <v>22</v>
      </c>
    </row>
    <row r="146" spans="1:10" ht="45">
      <c r="A146" t="str">
        <f t="shared" si="4"/>
        <v>2014-12-25</v>
      </c>
      <c r="B146" t="str">
        <f>"0630"</f>
        <v>0630</v>
      </c>
      <c r="C146" t="s">
        <v>30</v>
      </c>
      <c r="E146" t="s">
        <v>18</v>
      </c>
      <c r="G146" s="1" t="s">
        <v>31</v>
      </c>
      <c r="H146">
        <v>2010</v>
      </c>
      <c r="I146" t="s">
        <v>21</v>
      </c>
      <c r="J146" t="s">
        <v>32</v>
      </c>
    </row>
    <row r="147" spans="1:10" ht="45">
      <c r="A147" t="str">
        <f t="shared" si="4"/>
        <v>2014-12-25</v>
      </c>
      <c r="B147" t="str">
        <f>"0700"</f>
        <v>0700</v>
      </c>
      <c r="C147" t="s">
        <v>27</v>
      </c>
      <c r="G147" s="1" t="s">
        <v>28</v>
      </c>
      <c r="H147">
        <v>0</v>
      </c>
      <c r="I147" t="s">
        <v>14</v>
      </c>
      <c r="J147" t="s">
        <v>29</v>
      </c>
    </row>
    <row r="148" spans="1:10" ht="45">
      <c r="A148" t="str">
        <f t="shared" si="4"/>
        <v>2014-12-25</v>
      </c>
      <c r="B148" t="str">
        <f>"0730"</f>
        <v>0730</v>
      </c>
      <c r="C148" t="s">
        <v>100</v>
      </c>
      <c r="D148" t="s">
        <v>235</v>
      </c>
      <c r="G148" s="1" t="s">
        <v>101</v>
      </c>
      <c r="H148">
        <v>1982</v>
      </c>
      <c r="I148" t="s">
        <v>103</v>
      </c>
      <c r="J148" t="s">
        <v>26</v>
      </c>
    </row>
    <row r="149" spans="1:10" ht="45">
      <c r="A149" t="str">
        <f t="shared" si="4"/>
        <v>2014-12-25</v>
      </c>
      <c r="B149" t="str">
        <f>"0800"</f>
        <v>0800</v>
      </c>
      <c r="C149" t="s">
        <v>33</v>
      </c>
      <c r="G149" s="1" t="s">
        <v>236</v>
      </c>
      <c r="H149">
        <v>0</v>
      </c>
      <c r="I149" t="s">
        <v>15</v>
      </c>
      <c r="J149" t="s">
        <v>29</v>
      </c>
    </row>
    <row r="150" spans="1:10" ht="45">
      <c r="A150" t="str">
        <f t="shared" si="4"/>
        <v>2014-12-25</v>
      </c>
      <c r="B150" t="str">
        <f>"0830"</f>
        <v>0830</v>
      </c>
      <c r="C150" t="s">
        <v>23</v>
      </c>
      <c r="D150" t="s">
        <v>238</v>
      </c>
      <c r="E150" t="s">
        <v>18</v>
      </c>
      <c r="G150" s="1" t="s">
        <v>237</v>
      </c>
      <c r="H150">
        <v>2009</v>
      </c>
      <c r="I150" t="s">
        <v>15</v>
      </c>
      <c r="J150" t="s">
        <v>26</v>
      </c>
    </row>
    <row r="151" spans="1:10" ht="45">
      <c r="A151" t="str">
        <f t="shared" si="4"/>
        <v>2014-12-25</v>
      </c>
      <c r="B151" t="str">
        <f>"0900"</f>
        <v>0900</v>
      </c>
      <c r="C151" t="s">
        <v>35</v>
      </c>
      <c r="E151" t="s">
        <v>18</v>
      </c>
      <c r="G151" s="1" t="s">
        <v>36</v>
      </c>
      <c r="H151">
        <v>2011</v>
      </c>
      <c r="I151" t="s">
        <v>15</v>
      </c>
      <c r="J151" t="s">
        <v>32</v>
      </c>
    </row>
    <row r="152" spans="1:10" ht="30">
      <c r="A152" t="str">
        <f t="shared" si="4"/>
        <v>2014-12-25</v>
      </c>
      <c r="B152" t="str">
        <f>"0930"</f>
        <v>0930</v>
      </c>
      <c r="C152" t="s">
        <v>37</v>
      </c>
      <c r="D152" t="s">
        <v>240</v>
      </c>
      <c r="E152" t="s">
        <v>18</v>
      </c>
      <c r="G152" s="1" t="s">
        <v>239</v>
      </c>
      <c r="H152">
        <v>2012</v>
      </c>
      <c r="I152" t="s">
        <v>15</v>
      </c>
      <c r="J152" t="s">
        <v>22</v>
      </c>
    </row>
    <row r="153" spans="1:10" ht="45">
      <c r="A153" t="str">
        <f t="shared" si="4"/>
        <v>2014-12-25</v>
      </c>
      <c r="B153" t="str">
        <f>"1000"</f>
        <v>1000</v>
      </c>
      <c r="C153" t="s">
        <v>116</v>
      </c>
      <c r="D153" t="s">
        <v>215</v>
      </c>
      <c r="E153" t="s">
        <v>18</v>
      </c>
      <c r="G153" s="1" t="s">
        <v>214</v>
      </c>
      <c r="H153">
        <v>0</v>
      </c>
      <c r="I153" t="s">
        <v>15</v>
      </c>
      <c r="J153" t="s">
        <v>22</v>
      </c>
    </row>
    <row r="154" spans="1:10" ht="45">
      <c r="A154" t="str">
        <f t="shared" si="4"/>
        <v>2014-12-25</v>
      </c>
      <c r="B154" t="str">
        <f>"1030"</f>
        <v>1030</v>
      </c>
      <c r="C154" t="s">
        <v>216</v>
      </c>
      <c r="D154" t="s">
        <v>218</v>
      </c>
      <c r="E154" t="s">
        <v>11</v>
      </c>
      <c r="G154" s="1" t="s">
        <v>217</v>
      </c>
      <c r="H154">
        <v>0</v>
      </c>
      <c r="I154" t="s">
        <v>14</v>
      </c>
      <c r="J154" t="s">
        <v>74</v>
      </c>
    </row>
    <row r="155" spans="1:10" ht="30">
      <c r="A155" t="str">
        <f t="shared" si="4"/>
        <v>2014-12-25</v>
      </c>
      <c r="B155" t="str">
        <f>"1045"</f>
        <v>1045</v>
      </c>
      <c r="C155" t="s">
        <v>216</v>
      </c>
      <c r="D155" t="s">
        <v>220</v>
      </c>
      <c r="G155" s="1" t="s">
        <v>219</v>
      </c>
      <c r="H155">
        <v>0</v>
      </c>
      <c r="I155" t="s">
        <v>14</v>
      </c>
      <c r="J155" t="s">
        <v>122</v>
      </c>
    </row>
    <row r="156" spans="1:10" ht="30">
      <c r="A156" t="str">
        <f t="shared" si="4"/>
        <v>2014-12-25</v>
      </c>
      <c r="B156" t="str">
        <f>"1100"</f>
        <v>1100</v>
      </c>
      <c r="C156" t="s">
        <v>221</v>
      </c>
      <c r="E156" t="s">
        <v>63</v>
      </c>
      <c r="G156" s="1" t="s">
        <v>222</v>
      </c>
      <c r="H156">
        <v>2014</v>
      </c>
      <c r="I156" t="s">
        <v>15</v>
      </c>
      <c r="J156" t="s">
        <v>223</v>
      </c>
    </row>
    <row r="157" spans="1:10" ht="30">
      <c r="A157" t="str">
        <f t="shared" si="4"/>
        <v>2014-12-25</v>
      </c>
      <c r="B157" t="str">
        <f>"1130"</f>
        <v>1130</v>
      </c>
      <c r="C157" t="s">
        <v>224</v>
      </c>
      <c r="E157" t="s">
        <v>18</v>
      </c>
      <c r="G157" s="1" t="s">
        <v>225</v>
      </c>
      <c r="H157">
        <v>2012</v>
      </c>
      <c r="I157" t="s">
        <v>15</v>
      </c>
      <c r="J157" t="s">
        <v>226</v>
      </c>
    </row>
    <row r="158" spans="1:10" ht="30">
      <c r="A158" t="str">
        <f t="shared" si="4"/>
        <v>2014-12-25</v>
      </c>
      <c r="B158" t="str">
        <f>"1230"</f>
        <v>1230</v>
      </c>
      <c r="C158" t="s">
        <v>241</v>
      </c>
      <c r="E158" t="s">
        <v>11</v>
      </c>
      <c r="G158" s="1" t="s">
        <v>242</v>
      </c>
      <c r="H158">
        <v>2013</v>
      </c>
      <c r="I158" t="s">
        <v>14</v>
      </c>
      <c r="J158" t="s">
        <v>243</v>
      </c>
    </row>
    <row r="159" spans="1:10" ht="30">
      <c r="A159" t="str">
        <f t="shared" si="4"/>
        <v>2014-12-25</v>
      </c>
      <c r="B159" t="str">
        <f>"1330"</f>
        <v>1330</v>
      </c>
      <c r="C159" t="s">
        <v>244</v>
      </c>
      <c r="E159" t="s">
        <v>11</v>
      </c>
      <c r="G159" s="1" t="s">
        <v>245</v>
      </c>
      <c r="H159">
        <v>1992</v>
      </c>
      <c r="I159" t="s">
        <v>15</v>
      </c>
      <c r="J159" t="s">
        <v>112</v>
      </c>
    </row>
    <row r="160" spans="1:10" ht="45">
      <c r="A160" t="str">
        <f t="shared" si="4"/>
        <v>2014-12-25</v>
      </c>
      <c r="B160" t="str">
        <f>"1430"</f>
        <v>1430</v>
      </c>
      <c r="C160" t="s">
        <v>33</v>
      </c>
      <c r="G160" s="1" t="s">
        <v>236</v>
      </c>
      <c r="H160">
        <v>0</v>
      </c>
      <c r="I160" t="s">
        <v>15</v>
      </c>
      <c r="J160" t="s">
        <v>29</v>
      </c>
    </row>
    <row r="161" spans="1:10" ht="45">
      <c r="A161" t="str">
        <f t="shared" si="4"/>
        <v>2014-12-25</v>
      </c>
      <c r="B161" t="str">
        <f>"1500"</f>
        <v>1500</v>
      </c>
      <c r="C161" t="s">
        <v>30</v>
      </c>
      <c r="E161" t="s">
        <v>18</v>
      </c>
      <c r="G161" s="1" t="s">
        <v>31</v>
      </c>
      <c r="H161">
        <v>2010</v>
      </c>
      <c r="I161" t="s">
        <v>21</v>
      </c>
      <c r="J161" t="s">
        <v>32</v>
      </c>
    </row>
    <row r="162" spans="1:10" ht="30">
      <c r="A162" t="str">
        <f t="shared" si="4"/>
        <v>2014-12-25</v>
      </c>
      <c r="B162" t="str">
        <f>"1530"</f>
        <v>1530</v>
      </c>
      <c r="C162" t="s">
        <v>37</v>
      </c>
      <c r="D162" t="s">
        <v>240</v>
      </c>
      <c r="E162" t="s">
        <v>18</v>
      </c>
      <c r="G162" s="1" t="s">
        <v>239</v>
      </c>
      <c r="H162">
        <v>2012</v>
      </c>
      <c r="I162" t="s">
        <v>15</v>
      </c>
      <c r="J162" t="s">
        <v>22</v>
      </c>
    </row>
    <row r="163" spans="1:10" ht="45">
      <c r="A163" t="str">
        <f t="shared" si="4"/>
        <v>2014-12-25</v>
      </c>
      <c r="B163" t="str">
        <f>"1600"</f>
        <v>1600</v>
      </c>
      <c r="C163" t="s">
        <v>35</v>
      </c>
      <c r="E163" t="s">
        <v>18</v>
      </c>
      <c r="G163" s="1" t="s">
        <v>36</v>
      </c>
      <c r="H163">
        <v>2011</v>
      </c>
      <c r="I163" t="s">
        <v>15</v>
      </c>
      <c r="J163" t="s">
        <v>32</v>
      </c>
    </row>
    <row r="164" spans="1:10" ht="45">
      <c r="A164" t="str">
        <f t="shared" si="4"/>
        <v>2014-12-25</v>
      </c>
      <c r="B164" t="str">
        <f>"1630"</f>
        <v>1630</v>
      </c>
      <c r="C164" t="s">
        <v>27</v>
      </c>
      <c r="G164" s="1" t="s">
        <v>28</v>
      </c>
      <c r="H164">
        <v>0</v>
      </c>
      <c r="I164" t="s">
        <v>14</v>
      </c>
      <c r="J164" t="s">
        <v>29</v>
      </c>
    </row>
    <row r="165" spans="1:10" ht="45">
      <c r="A165" t="str">
        <f t="shared" si="4"/>
        <v>2014-12-25</v>
      </c>
      <c r="B165" t="str">
        <f>"1700"</f>
        <v>1700</v>
      </c>
      <c r="C165" t="s">
        <v>100</v>
      </c>
      <c r="D165" t="s">
        <v>235</v>
      </c>
      <c r="G165" s="1" t="s">
        <v>101</v>
      </c>
      <c r="H165">
        <v>1982</v>
      </c>
      <c r="I165" t="s">
        <v>103</v>
      </c>
      <c r="J165" t="s">
        <v>26</v>
      </c>
    </row>
    <row r="166" spans="1:10" ht="45">
      <c r="A166" t="str">
        <f t="shared" si="4"/>
        <v>2014-12-25</v>
      </c>
      <c r="B166" t="str">
        <f>"1730"</f>
        <v>1730</v>
      </c>
      <c r="C166" t="s">
        <v>115</v>
      </c>
      <c r="G166" s="1" t="s">
        <v>46</v>
      </c>
      <c r="H166">
        <v>2014</v>
      </c>
      <c r="I166" t="s">
        <v>15</v>
      </c>
      <c r="J166" t="s">
        <v>66</v>
      </c>
    </row>
    <row r="167" spans="1:10" ht="45">
      <c r="A167" t="str">
        <f t="shared" si="4"/>
        <v>2014-12-25</v>
      </c>
      <c r="B167" t="str">
        <f>"1800"</f>
        <v>1800</v>
      </c>
      <c r="C167" t="s">
        <v>116</v>
      </c>
      <c r="D167" t="s">
        <v>247</v>
      </c>
      <c r="E167" t="s">
        <v>18</v>
      </c>
      <c r="G167" s="1" t="s">
        <v>246</v>
      </c>
      <c r="H167">
        <v>0</v>
      </c>
      <c r="I167" t="s">
        <v>15</v>
      </c>
      <c r="J167" t="s">
        <v>22</v>
      </c>
    </row>
    <row r="168" spans="1:10" ht="45">
      <c r="A168" t="str">
        <f t="shared" si="4"/>
        <v>2014-12-25</v>
      </c>
      <c r="B168" t="str">
        <f>"1830"</f>
        <v>1830</v>
      </c>
      <c r="C168" t="s">
        <v>248</v>
      </c>
      <c r="D168" t="s">
        <v>250</v>
      </c>
      <c r="E168" t="s">
        <v>11</v>
      </c>
      <c r="G168" s="1" t="s">
        <v>249</v>
      </c>
      <c r="H168">
        <v>0</v>
      </c>
      <c r="I168" t="s">
        <v>14</v>
      </c>
      <c r="J168" t="s">
        <v>77</v>
      </c>
    </row>
    <row r="169" spans="1:10" ht="45">
      <c r="A169" t="str">
        <f t="shared" si="4"/>
        <v>2014-12-25</v>
      </c>
      <c r="B169" t="str">
        <f>"1845"</f>
        <v>1845</v>
      </c>
      <c r="C169" t="s">
        <v>248</v>
      </c>
      <c r="D169" t="s">
        <v>252</v>
      </c>
      <c r="G169" s="1" t="s">
        <v>251</v>
      </c>
      <c r="H169">
        <v>0</v>
      </c>
      <c r="I169" t="s">
        <v>14</v>
      </c>
      <c r="J169" t="s">
        <v>122</v>
      </c>
    </row>
    <row r="170" spans="1:10" ht="45">
      <c r="A170" t="str">
        <f t="shared" si="4"/>
        <v>2014-12-25</v>
      </c>
      <c r="B170" t="str">
        <f>"1900"</f>
        <v>1900</v>
      </c>
      <c r="C170" t="s">
        <v>115</v>
      </c>
      <c r="G170" s="1" t="s">
        <v>46</v>
      </c>
      <c r="H170">
        <v>2014</v>
      </c>
      <c r="I170" t="s">
        <v>15</v>
      </c>
      <c r="J170" t="s">
        <v>66</v>
      </c>
    </row>
    <row r="171" spans="1:10" ht="45">
      <c r="A171" t="str">
        <f t="shared" si="4"/>
        <v>2014-12-25</v>
      </c>
      <c r="B171" t="str">
        <f>"1930"</f>
        <v>1930</v>
      </c>
      <c r="C171" t="s">
        <v>253</v>
      </c>
      <c r="E171" t="s">
        <v>11</v>
      </c>
      <c r="F171" t="s">
        <v>79</v>
      </c>
      <c r="G171" s="1" t="s">
        <v>254</v>
      </c>
      <c r="H171">
        <v>2013</v>
      </c>
      <c r="I171" t="s">
        <v>15</v>
      </c>
      <c r="J171" t="s">
        <v>26</v>
      </c>
    </row>
    <row r="172" spans="1:10" ht="45">
      <c r="A172" t="str">
        <f t="shared" si="4"/>
        <v>2014-12-25</v>
      </c>
      <c r="B172" t="str">
        <f>"2000"</f>
        <v>2000</v>
      </c>
      <c r="C172" t="s">
        <v>255</v>
      </c>
      <c r="D172" t="s">
        <v>255</v>
      </c>
      <c r="E172" t="s">
        <v>11</v>
      </c>
      <c r="F172" t="s">
        <v>12</v>
      </c>
      <c r="G172" s="1" t="s">
        <v>256</v>
      </c>
      <c r="H172">
        <v>2010</v>
      </c>
      <c r="I172" t="s">
        <v>15</v>
      </c>
      <c r="J172" t="s">
        <v>257</v>
      </c>
    </row>
    <row r="173" spans="1:10" ht="30">
      <c r="A173" t="str">
        <f t="shared" si="4"/>
        <v>2014-12-25</v>
      </c>
      <c r="B173" t="str">
        <f>"2200"</f>
        <v>2200</v>
      </c>
      <c r="C173" t="s">
        <v>258</v>
      </c>
      <c r="D173" t="s">
        <v>258</v>
      </c>
      <c r="E173" t="s">
        <v>18</v>
      </c>
      <c r="G173" s="1" t="s">
        <v>259</v>
      </c>
      <c r="H173">
        <v>2013</v>
      </c>
      <c r="I173" t="s">
        <v>15</v>
      </c>
      <c r="J173" t="s">
        <v>50</v>
      </c>
    </row>
    <row r="174" spans="1:10" ht="45">
      <c r="A174" t="str">
        <f t="shared" si="4"/>
        <v>2014-12-25</v>
      </c>
      <c r="B174" t="str">
        <f>"2230"</f>
        <v>2230</v>
      </c>
      <c r="C174" t="s">
        <v>260</v>
      </c>
      <c r="D174" t="s">
        <v>262</v>
      </c>
      <c r="E174" t="s">
        <v>11</v>
      </c>
      <c r="F174" t="s">
        <v>79</v>
      </c>
      <c r="G174" s="1" t="s">
        <v>261</v>
      </c>
      <c r="H174">
        <v>2011</v>
      </c>
      <c r="I174" t="s">
        <v>15</v>
      </c>
      <c r="J174" t="s">
        <v>29</v>
      </c>
    </row>
    <row r="175" spans="1:10" ht="45">
      <c r="A175" t="str">
        <f t="shared" si="4"/>
        <v>2014-12-25</v>
      </c>
      <c r="B175" t="str">
        <f>"2300"</f>
        <v>2300</v>
      </c>
      <c r="C175" t="s">
        <v>115</v>
      </c>
      <c r="G175" s="1" t="s">
        <v>46</v>
      </c>
      <c r="H175">
        <v>2014</v>
      </c>
      <c r="I175" t="s">
        <v>15</v>
      </c>
      <c r="J175" t="s">
        <v>66</v>
      </c>
    </row>
    <row r="176" spans="1:10" ht="45">
      <c r="A176" t="str">
        <f t="shared" si="4"/>
        <v>2014-12-25</v>
      </c>
      <c r="B176" t="str">
        <f>"2330"</f>
        <v>2330</v>
      </c>
      <c r="C176" t="s">
        <v>248</v>
      </c>
      <c r="D176" t="s">
        <v>250</v>
      </c>
      <c r="E176" t="s">
        <v>11</v>
      </c>
      <c r="G176" s="1" t="s">
        <v>249</v>
      </c>
      <c r="H176">
        <v>0</v>
      </c>
      <c r="I176" t="s">
        <v>14</v>
      </c>
      <c r="J176" t="s">
        <v>77</v>
      </c>
    </row>
    <row r="177" spans="1:10" ht="45">
      <c r="A177" t="str">
        <f t="shared" si="4"/>
        <v>2014-12-25</v>
      </c>
      <c r="B177" t="str">
        <f>"2345"</f>
        <v>2345</v>
      </c>
      <c r="C177" t="s">
        <v>248</v>
      </c>
      <c r="D177" t="s">
        <v>252</v>
      </c>
      <c r="G177" s="1" t="s">
        <v>251</v>
      </c>
      <c r="H177">
        <v>0</v>
      </c>
      <c r="I177" t="s">
        <v>14</v>
      </c>
      <c r="J177" t="s">
        <v>122</v>
      </c>
    </row>
    <row r="178" spans="1:10" ht="45">
      <c r="A178" t="str">
        <f aca="true" t="shared" si="5" ref="A178:A217">"2014-12-26"</f>
        <v>2014-12-26</v>
      </c>
      <c r="B178" t="str">
        <f>"0000"</f>
        <v>0000</v>
      </c>
      <c r="C178" t="s">
        <v>160</v>
      </c>
      <c r="E178" t="s">
        <v>11</v>
      </c>
      <c r="F178" t="s">
        <v>79</v>
      </c>
      <c r="G178" s="1" t="s">
        <v>161</v>
      </c>
      <c r="H178">
        <v>2012</v>
      </c>
      <c r="I178" t="s">
        <v>15</v>
      </c>
      <c r="J178" t="s">
        <v>263</v>
      </c>
    </row>
    <row r="179" spans="1:10" ht="15">
      <c r="A179" t="str">
        <f t="shared" si="5"/>
        <v>2014-12-26</v>
      </c>
      <c r="B179" t="str">
        <f>"0100"</f>
        <v>0100</v>
      </c>
      <c r="C179" t="s">
        <v>151</v>
      </c>
      <c r="D179" t="s">
        <v>264</v>
      </c>
      <c r="E179" t="s">
        <v>63</v>
      </c>
      <c r="G179" s="1" t="s">
        <v>152</v>
      </c>
      <c r="H179">
        <v>2011</v>
      </c>
      <c r="I179" t="s">
        <v>15</v>
      </c>
      <c r="J179" t="s">
        <v>112</v>
      </c>
    </row>
    <row r="180" spans="1:10" ht="30">
      <c r="A180" t="str">
        <f t="shared" si="5"/>
        <v>2014-12-26</v>
      </c>
      <c r="B180" t="str">
        <f>"0200"</f>
        <v>0200</v>
      </c>
      <c r="C180" t="s">
        <v>265</v>
      </c>
      <c r="D180" t="s">
        <v>267</v>
      </c>
      <c r="E180" t="s">
        <v>63</v>
      </c>
      <c r="G180" s="1" t="s">
        <v>266</v>
      </c>
      <c r="H180">
        <v>2013</v>
      </c>
      <c r="I180" t="s">
        <v>15</v>
      </c>
      <c r="J180" t="s">
        <v>56</v>
      </c>
    </row>
    <row r="181" spans="1:10" ht="45">
      <c r="A181" t="str">
        <f t="shared" si="5"/>
        <v>2014-12-26</v>
      </c>
      <c r="B181" t="str">
        <f>"0300"</f>
        <v>0300</v>
      </c>
      <c r="C181" t="s">
        <v>202</v>
      </c>
      <c r="E181" t="s">
        <v>63</v>
      </c>
      <c r="G181" s="1" t="s">
        <v>268</v>
      </c>
      <c r="H181">
        <v>2009</v>
      </c>
      <c r="I181" t="s">
        <v>15</v>
      </c>
      <c r="J181" t="s">
        <v>81</v>
      </c>
    </row>
    <row r="182" spans="1:10" ht="45">
      <c r="A182" t="str">
        <f t="shared" si="5"/>
        <v>2014-12-26</v>
      </c>
      <c r="B182" t="str">
        <f>"0400"</f>
        <v>0400</v>
      </c>
      <c r="C182" t="s">
        <v>148</v>
      </c>
      <c r="D182" t="s">
        <v>269</v>
      </c>
      <c r="E182" t="s">
        <v>11</v>
      </c>
      <c r="G182" s="1" t="s">
        <v>149</v>
      </c>
      <c r="H182">
        <v>2013</v>
      </c>
      <c r="I182" t="s">
        <v>15</v>
      </c>
      <c r="J182" t="s">
        <v>70</v>
      </c>
    </row>
    <row r="183" spans="1:10" ht="30">
      <c r="A183" t="str">
        <f t="shared" si="5"/>
        <v>2014-12-26</v>
      </c>
      <c r="B183" t="str">
        <f>"0500"</f>
        <v>0500</v>
      </c>
      <c r="C183" t="s">
        <v>10</v>
      </c>
      <c r="E183" t="s">
        <v>11</v>
      </c>
      <c r="F183" t="s">
        <v>12</v>
      </c>
      <c r="G183" s="1" t="s">
        <v>13</v>
      </c>
      <c r="H183">
        <v>2012</v>
      </c>
      <c r="I183" t="s">
        <v>15</v>
      </c>
      <c r="J183" t="s">
        <v>16</v>
      </c>
    </row>
    <row r="184" spans="1:10" ht="45">
      <c r="A184" t="str">
        <f t="shared" si="5"/>
        <v>2014-12-26</v>
      </c>
      <c r="B184" t="str">
        <f>"0600"</f>
        <v>0600</v>
      </c>
      <c r="C184" t="s">
        <v>17</v>
      </c>
      <c r="D184" t="s">
        <v>270</v>
      </c>
      <c r="E184" t="s">
        <v>18</v>
      </c>
      <c r="G184" s="1" t="s">
        <v>19</v>
      </c>
      <c r="H184">
        <v>2005</v>
      </c>
      <c r="I184" t="s">
        <v>21</v>
      </c>
      <c r="J184" t="s">
        <v>22</v>
      </c>
    </row>
    <row r="185" spans="1:10" ht="45">
      <c r="A185" t="str">
        <f t="shared" si="5"/>
        <v>2014-12-26</v>
      </c>
      <c r="B185" t="str">
        <f>"0630"</f>
        <v>0630</v>
      </c>
      <c r="C185" t="s">
        <v>30</v>
      </c>
      <c r="E185" t="s">
        <v>18</v>
      </c>
      <c r="G185" s="1" t="s">
        <v>31</v>
      </c>
      <c r="H185">
        <v>2010</v>
      </c>
      <c r="I185" t="s">
        <v>21</v>
      </c>
      <c r="J185" t="s">
        <v>32</v>
      </c>
    </row>
    <row r="186" spans="1:10" ht="45">
      <c r="A186" t="str">
        <f t="shared" si="5"/>
        <v>2014-12-26</v>
      </c>
      <c r="B186" t="str">
        <f>"0700"</f>
        <v>0700</v>
      </c>
      <c r="C186" t="s">
        <v>27</v>
      </c>
      <c r="G186" s="1" t="s">
        <v>28</v>
      </c>
      <c r="H186">
        <v>0</v>
      </c>
      <c r="I186" t="s">
        <v>14</v>
      </c>
      <c r="J186" t="s">
        <v>29</v>
      </c>
    </row>
    <row r="187" spans="1:10" ht="45">
      <c r="A187" t="str">
        <f t="shared" si="5"/>
        <v>2014-12-26</v>
      </c>
      <c r="B187" t="str">
        <f>"0730"</f>
        <v>0730</v>
      </c>
      <c r="C187" t="s">
        <v>100</v>
      </c>
      <c r="D187" t="s">
        <v>271</v>
      </c>
      <c r="G187" s="1" t="s">
        <v>101</v>
      </c>
      <c r="H187">
        <v>1982</v>
      </c>
      <c r="I187" t="s">
        <v>103</v>
      </c>
      <c r="J187" t="s">
        <v>26</v>
      </c>
    </row>
    <row r="188" spans="1:10" ht="45">
      <c r="A188" t="str">
        <f t="shared" si="5"/>
        <v>2014-12-26</v>
      </c>
      <c r="B188" t="str">
        <f>"0800"</f>
        <v>0800</v>
      </c>
      <c r="C188" t="s">
        <v>104</v>
      </c>
      <c r="G188" s="1" t="s">
        <v>272</v>
      </c>
      <c r="H188">
        <v>0</v>
      </c>
      <c r="I188" t="s">
        <v>15</v>
      </c>
      <c r="J188" t="s">
        <v>29</v>
      </c>
    </row>
    <row r="189" spans="1:10" ht="30">
      <c r="A189" t="str">
        <f t="shared" si="5"/>
        <v>2014-12-26</v>
      </c>
      <c r="B189" t="str">
        <f>"0830"</f>
        <v>0830</v>
      </c>
      <c r="C189" t="s">
        <v>23</v>
      </c>
      <c r="D189" t="s">
        <v>274</v>
      </c>
      <c r="E189" t="s">
        <v>18</v>
      </c>
      <c r="G189" s="1" t="s">
        <v>273</v>
      </c>
      <c r="H189">
        <v>2009</v>
      </c>
      <c r="I189" t="s">
        <v>15</v>
      </c>
      <c r="J189" t="s">
        <v>26</v>
      </c>
    </row>
    <row r="190" spans="1:10" ht="45">
      <c r="A190" t="str">
        <f t="shared" si="5"/>
        <v>2014-12-26</v>
      </c>
      <c r="B190" t="str">
        <f>"0900"</f>
        <v>0900</v>
      </c>
      <c r="C190" t="s">
        <v>35</v>
      </c>
      <c r="E190" t="s">
        <v>18</v>
      </c>
      <c r="G190" s="1" t="s">
        <v>36</v>
      </c>
      <c r="H190">
        <v>2011</v>
      </c>
      <c r="I190" t="s">
        <v>15</v>
      </c>
      <c r="J190" t="s">
        <v>32</v>
      </c>
    </row>
    <row r="191" spans="1:10" ht="30">
      <c r="A191" t="str">
        <f t="shared" si="5"/>
        <v>2014-12-26</v>
      </c>
      <c r="B191" t="str">
        <f>"0930"</f>
        <v>0930</v>
      </c>
      <c r="C191" t="s">
        <v>37</v>
      </c>
      <c r="D191" t="s">
        <v>276</v>
      </c>
      <c r="E191" t="s">
        <v>18</v>
      </c>
      <c r="G191" s="1" t="s">
        <v>275</v>
      </c>
      <c r="H191">
        <v>2012</v>
      </c>
      <c r="I191" t="s">
        <v>15</v>
      </c>
      <c r="J191" t="s">
        <v>32</v>
      </c>
    </row>
    <row r="192" spans="1:10" ht="45">
      <c r="A192" t="str">
        <f t="shared" si="5"/>
        <v>2014-12-26</v>
      </c>
      <c r="B192" t="str">
        <f>"1000"</f>
        <v>1000</v>
      </c>
      <c r="C192" t="s">
        <v>116</v>
      </c>
      <c r="D192" t="s">
        <v>247</v>
      </c>
      <c r="E192" t="s">
        <v>18</v>
      </c>
      <c r="G192" s="1" t="s">
        <v>246</v>
      </c>
      <c r="H192">
        <v>0</v>
      </c>
      <c r="I192" t="s">
        <v>15</v>
      </c>
      <c r="J192" t="s">
        <v>22</v>
      </c>
    </row>
    <row r="193" spans="1:10" ht="45">
      <c r="A193" t="str">
        <f t="shared" si="5"/>
        <v>2014-12-26</v>
      </c>
      <c r="B193" t="str">
        <f>"1030"</f>
        <v>1030</v>
      </c>
      <c r="C193" t="s">
        <v>248</v>
      </c>
      <c r="D193" t="s">
        <v>250</v>
      </c>
      <c r="E193" t="s">
        <v>11</v>
      </c>
      <c r="G193" s="1" t="s">
        <v>249</v>
      </c>
      <c r="H193">
        <v>0</v>
      </c>
      <c r="I193" t="s">
        <v>14</v>
      </c>
      <c r="J193" t="s">
        <v>77</v>
      </c>
    </row>
    <row r="194" spans="1:10" ht="45">
      <c r="A194" t="str">
        <f t="shared" si="5"/>
        <v>2014-12-26</v>
      </c>
      <c r="B194" t="str">
        <f>"1045"</f>
        <v>1045</v>
      </c>
      <c r="C194" t="s">
        <v>248</v>
      </c>
      <c r="D194" t="s">
        <v>252</v>
      </c>
      <c r="G194" s="1" t="s">
        <v>251</v>
      </c>
      <c r="H194">
        <v>0</v>
      </c>
      <c r="I194" t="s">
        <v>14</v>
      </c>
      <c r="J194" t="s">
        <v>122</v>
      </c>
    </row>
    <row r="195" spans="1:10" ht="45">
      <c r="A195" t="str">
        <f t="shared" si="5"/>
        <v>2014-12-26</v>
      </c>
      <c r="B195" t="str">
        <f>"1100"</f>
        <v>1100</v>
      </c>
      <c r="C195" t="s">
        <v>260</v>
      </c>
      <c r="D195" t="s">
        <v>262</v>
      </c>
      <c r="E195" t="s">
        <v>11</v>
      </c>
      <c r="F195" t="s">
        <v>79</v>
      </c>
      <c r="G195" s="1" t="s">
        <v>261</v>
      </c>
      <c r="H195">
        <v>2011</v>
      </c>
      <c r="I195" t="s">
        <v>15</v>
      </c>
      <c r="J195" t="s">
        <v>29</v>
      </c>
    </row>
    <row r="196" spans="1:10" ht="30">
      <c r="A196" t="str">
        <f t="shared" si="5"/>
        <v>2014-12-26</v>
      </c>
      <c r="B196" t="str">
        <f>"1130"</f>
        <v>1130</v>
      </c>
      <c r="C196" t="s">
        <v>258</v>
      </c>
      <c r="E196" t="s">
        <v>18</v>
      </c>
      <c r="G196" s="1" t="s">
        <v>259</v>
      </c>
      <c r="H196">
        <v>2013</v>
      </c>
      <c r="I196" t="s">
        <v>15</v>
      </c>
      <c r="J196" t="s">
        <v>50</v>
      </c>
    </row>
    <row r="197" spans="1:10" ht="30">
      <c r="A197" t="str">
        <f t="shared" si="5"/>
        <v>2014-12-26</v>
      </c>
      <c r="B197" t="str">
        <f>"1200"</f>
        <v>1200</v>
      </c>
      <c r="C197" t="s">
        <v>277</v>
      </c>
      <c r="E197" t="s">
        <v>18</v>
      </c>
      <c r="G197" s="1" t="s">
        <v>278</v>
      </c>
      <c r="H197">
        <v>0</v>
      </c>
      <c r="I197" t="s">
        <v>15</v>
      </c>
      <c r="J197" t="s">
        <v>26</v>
      </c>
    </row>
    <row r="198" spans="1:10" ht="30">
      <c r="A198" t="str">
        <f t="shared" si="5"/>
        <v>2014-12-26</v>
      </c>
      <c r="B198" t="str">
        <f>"1230"</f>
        <v>1230</v>
      </c>
      <c r="C198" t="s">
        <v>279</v>
      </c>
      <c r="E198" t="s">
        <v>11</v>
      </c>
      <c r="F198" t="s">
        <v>79</v>
      </c>
      <c r="G198" s="1" t="s">
        <v>280</v>
      </c>
      <c r="H198">
        <v>2007</v>
      </c>
      <c r="I198" t="s">
        <v>15</v>
      </c>
      <c r="J198" t="s">
        <v>281</v>
      </c>
    </row>
    <row r="199" spans="1:10" ht="30">
      <c r="A199" t="str">
        <f t="shared" si="5"/>
        <v>2014-12-26</v>
      </c>
      <c r="B199" t="str">
        <f>"1300"</f>
        <v>1300</v>
      </c>
      <c r="C199" t="s">
        <v>282</v>
      </c>
      <c r="E199" t="s">
        <v>18</v>
      </c>
      <c r="G199" s="1" t="s">
        <v>283</v>
      </c>
      <c r="H199">
        <v>2007</v>
      </c>
      <c r="I199" t="s">
        <v>15</v>
      </c>
      <c r="J199" t="s">
        <v>66</v>
      </c>
    </row>
    <row r="200" spans="1:10" ht="45">
      <c r="A200" t="str">
        <f t="shared" si="5"/>
        <v>2014-12-26</v>
      </c>
      <c r="B200" t="str">
        <f>"1330"</f>
        <v>1330</v>
      </c>
      <c r="C200" t="s">
        <v>171</v>
      </c>
      <c r="E200" t="s">
        <v>11</v>
      </c>
      <c r="G200" s="1" t="s">
        <v>172</v>
      </c>
      <c r="H200">
        <v>2012</v>
      </c>
      <c r="I200" t="s">
        <v>15</v>
      </c>
      <c r="J200" t="s">
        <v>112</v>
      </c>
    </row>
    <row r="201" spans="1:10" ht="45">
      <c r="A201" t="str">
        <f t="shared" si="5"/>
        <v>2014-12-26</v>
      </c>
      <c r="B201" t="str">
        <f>"1430"</f>
        <v>1430</v>
      </c>
      <c r="C201" t="s">
        <v>104</v>
      </c>
      <c r="G201" s="1" t="s">
        <v>272</v>
      </c>
      <c r="H201">
        <v>0</v>
      </c>
      <c r="I201" t="s">
        <v>15</v>
      </c>
      <c r="J201" t="s">
        <v>29</v>
      </c>
    </row>
    <row r="202" spans="1:10" ht="45">
      <c r="A202" t="str">
        <f t="shared" si="5"/>
        <v>2014-12-26</v>
      </c>
      <c r="B202" t="str">
        <f>"1500"</f>
        <v>1500</v>
      </c>
      <c r="C202" t="s">
        <v>30</v>
      </c>
      <c r="E202" t="s">
        <v>18</v>
      </c>
      <c r="G202" s="1" t="s">
        <v>31</v>
      </c>
      <c r="H202">
        <v>2010</v>
      </c>
      <c r="I202" t="s">
        <v>21</v>
      </c>
      <c r="J202" t="s">
        <v>32</v>
      </c>
    </row>
    <row r="203" spans="1:10" ht="30">
      <c r="A203" t="str">
        <f t="shared" si="5"/>
        <v>2014-12-26</v>
      </c>
      <c r="B203" t="str">
        <f>"1530"</f>
        <v>1530</v>
      </c>
      <c r="C203" t="s">
        <v>37</v>
      </c>
      <c r="D203" t="s">
        <v>276</v>
      </c>
      <c r="E203" t="s">
        <v>18</v>
      </c>
      <c r="G203" s="1" t="s">
        <v>275</v>
      </c>
      <c r="H203">
        <v>2012</v>
      </c>
      <c r="I203" t="s">
        <v>15</v>
      </c>
      <c r="J203" t="s">
        <v>32</v>
      </c>
    </row>
    <row r="204" spans="1:10" ht="45">
      <c r="A204" t="str">
        <f t="shared" si="5"/>
        <v>2014-12-26</v>
      </c>
      <c r="B204" t="str">
        <f>"1600"</f>
        <v>1600</v>
      </c>
      <c r="C204" t="s">
        <v>35</v>
      </c>
      <c r="E204" t="s">
        <v>18</v>
      </c>
      <c r="G204" s="1" t="s">
        <v>36</v>
      </c>
      <c r="H204">
        <v>2011</v>
      </c>
      <c r="I204" t="s">
        <v>15</v>
      </c>
      <c r="J204" t="s">
        <v>32</v>
      </c>
    </row>
    <row r="205" spans="1:10" ht="45">
      <c r="A205" t="str">
        <f t="shared" si="5"/>
        <v>2014-12-26</v>
      </c>
      <c r="B205" t="str">
        <f>"1630"</f>
        <v>1630</v>
      </c>
      <c r="C205" t="s">
        <v>27</v>
      </c>
      <c r="G205" s="1" t="s">
        <v>28</v>
      </c>
      <c r="H205">
        <v>0</v>
      </c>
      <c r="I205" t="s">
        <v>14</v>
      </c>
      <c r="J205" t="s">
        <v>29</v>
      </c>
    </row>
    <row r="206" spans="1:10" ht="45">
      <c r="A206" t="str">
        <f t="shared" si="5"/>
        <v>2014-12-26</v>
      </c>
      <c r="B206" t="str">
        <f>"1700"</f>
        <v>1700</v>
      </c>
      <c r="C206" t="s">
        <v>100</v>
      </c>
      <c r="D206" t="s">
        <v>271</v>
      </c>
      <c r="G206" s="1" t="s">
        <v>101</v>
      </c>
      <c r="H206">
        <v>1982</v>
      </c>
      <c r="I206" t="s">
        <v>103</v>
      </c>
      <c r="J206" t="s">
        <v>26</v>
      </c>
    </row>
    <row r="207" spans="1:10" ht="45">
      <c r="A207" t="str">
        <f t="shared" si="5"/>
        <v>2014-12-26</v>
      </c>
      <c r="B207" t="str">
        <f>"1730"</f>
        <v>1730</v>
      </c>
      <c r="C207" t="s">
        <v>115</v>
      </c>
      <c r="G207" s="1" t="s">
        <v>46</v>
      </c>
      <c r="H207">
        <v>2014</v>
      </c>
      <c r="I207" t="s">
        <v>15</v>
      </c>
      <c r="J207" t="s">
        <v>66</v>
      </c>
    </row>
    <row r="208" spans="1:10" ht="30">
      <c r="A208" t="str">
        <f t="shared" si="5"/>
        <v>2014-12-26</v>
      </c>
      <c r="B208" t="str">
        <f>"1800"</f>
        <v>1800</v>
      </c>
      <c r="C208" t="s">
        <v>116</v>
      </c>
      <c r="D208" t="s">
        <v>286</v>
      </c>
      <c r="E208" t="s">
        <v>11</v>
      </c>
      <c r="F208" t="s">
        <v>284</v>
      </c>
      <c r="G208" s="1" t="s">
        <v>285</v>
      </c>
      <c r="H208">
        <v>0</v>
      </c>
      <c r="I208" t="s">
        <v>15</v>
      </c>
      <c r="J208" t="s">
        <v>40</v>
      </c>
    </row>
    <row r="209" spans="1:10" ht="45">
      <c r="A209" t="str">
        <f t="shared" si="5"/>
        <v>2014-12-26</v>
      </c>
      <c r="B209" t="str">
        <f>"1830"</f>
        <v>1830</v>
      </c>
      <c r="C209" t="s">
        <v>287</v>
      </c>
      <c r="D209" t="s">
        <v>289</v>
      </c>
      <c r="E209" t="s">
        <v>18</v>
      </c>
      <c r="G209" s="1" t="s">
        <v>288</v>
      </c>
      <c r="H209">
        <v>0</v>
      </c>
      <c r="I209" t="s">
        <v>21</v>
      </c>
      <c r="J209" t="s">
        <v>40</v>
      </c>
    </row>
    <row r="210" spans="1:10" ht="45">
      <c r="A210" t="str">
        <f t="shared" si="5"/>
        <v>2014-12-26</v>
      </c>
      <c r="B210" t="str">
        <f>"1900"</f>
        <v>1900</v>
      </c>
      <c r="C210" t="s">
        <v>115</v>
      </c>
      <c r="G210" s="1" t="s">
        <v>46</v>
      </c>
      <c r="H210">
        <v>2014</v>
      </c>
      <c r="I210" t="s">
        <v>15</v>
      </c>
      <c r="J210" t="s">
        <v>66</v>
      </c>
    </row>
    <row r="211" spans="1:10" ht="30">
      <c r="A211" t="str">
        <f t="shared" si="5"/>
        <v>2014-12-26</v>
      </c>
      <c r="B211" t="str">
        <f>"1930"</f>
        <v>1930</v>
      </c>
      <c r="C211" t="s">
        <v>110</v>
      </c>
      <c r="E211" t="s">
        <v>11</v>
      </c>
      <c r="G211" s="1" t="s">
        <v>111</v>
      </c>
      <c r="H211">
        <v>2014</v>
      </c>
      <c r="I211" t="s">
        <v>15</v>
      </c>
      <c r="J211" t="s">
        <v>112</v>
      </c>
    </row>
    <row r="212" spans="1:10" ht="30">
      <c r="A212" t="str">
        <f t="shared" si="5"/>
        <v>2014-12-26</v>
      </c>
      <c r="B212" t="str">
        <f>"2030"</f>
        <v>2030</v>
      </c>
      <c r="C212" t="s">
        <v>290</v>
      </c>
      <c r="D212" t="s">
        <v>292</v>
      </c>
      <c r="E212" t="s">
        <v>11</v>
      </c>
      <c r="G212" s="1" t="s">
        <v>291</v>
      </c>
      <c r="H212">
        <v>0</v>
      </c>
      <c r="I212" t="s">
        <v>14</v>
      </c>
      <c r="J212" t="s">
        <v>26</v>
      </c>
    </row>
    <row r="213" spans="1:10" ht="45">
      <c r="A213" t="str">
        <f t="shared" si="5"/>
        <v>2014-12-26</v>
      </c>
      <c r="B213" t="str">
        <f>"2100"</f>
        <v>2100</v>
      </c>
      <c r="C213" t="s">
        <v>293</v>
      </c>
      <c r="D213" t="s">
        <v>296</v>
      </c>
      <c r="E213" t="s">
        <v>88</v>
      </c>
      <c r="F213" t="s">
        <v>294</v>
      </c>
      <c r="G213" s="1" t="s">
        <v>295</v>
      </c>
      <c r="H213">
        <v>2012</v>
      </c>
      <c r="I213" t="s">
        <v>21</v>
      </c>
      <c r="J213" t="s">
        <v>56</v>
      </c>
    </row>
    <row r="214" spans="1:10" ht="30">
      <c r="A214" t="str">
        <f t="shared" si="5"/>
        <v>2014-12-26</v>
      </c>
      <c r="B214" t="str">
        <f>"2200"</f>
        <v>2200</v>
      </c>
      <c r="C214" t="s">
        <v>192</v>
      </c>
      <c r="D214" t="s">
        <v>195</v>
      </c>
      <c r="E214" t="s">
        <v>193</v>
      </c>
      <c r="F214" t="s">
        <v>12</v>
      </c>
      <c r="G214" s="1" t="s">
        <v>194</v>
      </c>
      <c r="H214">
        <v>2008</v>
      </c>
      <c r="I214" t="s">
        <v>91</v>
      </c>
      <c r="J214" t="s">
        <v>196</v>
      </c>
    </row>
    <row r="215" spans="1:10" ht="45">
      <c r="A215" t="str">
        <f t="shared" si="5"/>
        <v>2014-12-26</v>
      </c>
      <c r="B215" t="str">
        <f>"2230"</f>
        <v>2230</v>
      </c>
      <c r="C215" t="s">
        <v>297</v>
      </c>
      <c r="D215" t="s">
        <v>299</v>
      </c>
      <c r="E215" t="s">
        <v>18</v>
      </c>
      <c r="G215" s="1" t="s">
        <v>298</v>
      </c>
      <c r="H215">
        <v>0</v>
      </c>
      <c r="I215" t="s">
        <v>15</v>
      </c>
      <c r="J215" t="s">
        <v>26</v>
      </c>
    </row>
    <row r="216" spans="1:10" ht="45">
      <c r="A216" t="str">
        <f t="shared" si="5"/>
        <v>2014-12-26</v>
      </c>
      <c r="B216" t="str">
        <f>"2300"</f>
        <v>2300</v>
      </c>
      <c r="C216" t="s">
        <v>115</v>
      </c>
      <c r="G216" s="1" t="s">
        <v>46</v>
      </c>
      <c r="H216">
        <v>2014</v>
      </c>
      <c r="I216" t="s">
        <v>15</v>
      </c>
      <c r="J216" t="s">
        <v>66</v>
      </c>
    </row>
    <row r="217" spans="1:10" ht="45">
      <c r="A217" t="str">
        <f t="shared" si="5"/>
        <v>2014-12-26</v>
      </c>
      <c r="B217" t="str">
        <f>"2330"</f>
        <v>2330</v>
      </c>
      <c r="C217" t="s">
        <v>287</v>
      </c>
      <c r="D217" t="s">
        <v>289</v>
      </c>
      <c r="E217" t="s">
        <v>18</v>
      </c>
      <c r="G217" s="1" t="s">
        <v>288</v>
      </c>
      <c r="H217">
        <v>0</v>
      </c>
      <c r="I217" t="s">
        <v>21</v>
      </c>
      <c r="J217" t="s">
        <v>40</v>
      </c>
    </row>
    <row r="218" spans="1:10" ht="30">
      <c r="A218" t="str">
        <f aca="true" t="shared" si="6" ref="A218:A261">"2014-12-27"</f>
        <v>2014-12-27</v>
      </c>
      <c r="B218" t="str">
        <f>"0000"</f>
        <v>0000</v>
      </c>
      <c r="C218" t="s">
        <v>54</v>
      </c>
      <c r="G218" s="1" t="s">
        <v>55</v>
      </c>
      <c r="H218">
        <v>0</v>
      </c>
      <c r="I218" t="s">
        <v>15</v>
      </c>
      <c r="J218" t="s">
        <v>56</v>
      </c>
    </row>
    <row r="219" spans="1:10" ht="30">
      <c r="A219" t="str">
        <f t="shared" si="6"/>
        <v>2014-12-27</v>
      </c>
      <c r="B219" t="str">
        <f>"0100"</f>
        <v>0100</v>
      </c>
      <c r="C219" t="s">
        <v>57</v>
      </c>
      <c r="G219" s="1" t="s">
        <v>58</v>
      </c>
      <c r="H219">
        <v>0</v>
      </c>
      <c r="I219" t="s">
        <v>14</v>
      </c>
      <c r="J219" t="s">
        <v>59</v>
      </c>
    </row>
    <row r="220" spans="1:10" ht="45">
      <c r="A220" t="str">
        <f t="shared" si="6"/>
        <v>2014-12-27</v>
      </c>
      <c r="B220" t="str">
        <f>"0200"</f>
        <v>0200</v>
      </c>
      <c r="C220" t="s">
        <v>160</v>
      </c>
      <c r="E220" t="s">
        <v>11</v>
      </c>
      <c r="F220" t="s">
        <v>79</v>
      </c>
      <c r="G220" s="1" t="s">
        <v>161</v>
      </c>
      <c r="H220">
        <v>2012</v>
      </c>
      <c r="I220" t="s">
        <v>15</v>
      </c>
      <c r="J220" t="s">
        <v>70</v>
      </c>
    </row>
    <row r="221" spans="1:10" ht="45">
      <c r="A221" t="str">
        <f t="shared" si="6"/>
        <v>2014-12-27</v>
      </c>
      <c r="B221" t="str">
        <f>"0300"</f>
        <v>0300</v>
      </c>
      <c r="C221" t="s">
        <v>300</v>
      </c>
      <c r="D221" t="s">
        <v>302</v>
      </c>
      <c r="E221" t="s">
        <v>18</v>
      </c>
      <c r="G221" s="1" t="s">
        <v>301</v>
      </c>
      <c r="H221">
        <v>2009</v>
      </c>
      <c r="I221" t="s">
        <v>15</v>
      </c>
      <c r="J221" t="s">
        <v>70</v>
      </c>
    </row>
    <row r="222" spans="1:10" ht="45">
      <c r="A222" t="str">
        <f t="shared" si="6"/>
        <v>2014-12-27</v>
      </c>
      <c r="B222" t="str">
        <f>"0400"</f>
        <v>0400</v>
      </c>
      <c r="C222" t="s">
        <v>303</v>
      </c>
      <c r="D222" t="s">
        <v>305</v>
      </c>
      <c r="E222" t="s">
        <v>11</v>
      </c>
      <c r="G222" s="1" t="s">
        <v>304</v>
      </c>
      <c r="H222">
        <v>0</v>
      </c>
      <c r="I222" t="s">
        <v>15</v>
      </c>
      <c r="J222" t="s">
        <v>263</v>
      </c>
    </row>
    <row r="223" spans="1:10" ht="45">
      <c r="A223" t="str">
        <f t="shared" si="6"/>
        <v>2014-12-27</v>
      </c>
      <c r="B223" t="str">
        <f>"0500"</f>
        <v>0500</v>
      </c>
      <c r="C223" t="s">
        <v>303</v>
      </c>
      <c r="D223" t="s">
        <v>307</v>
      </c>
      <c r="E223" t="s">
        <v>11</v>
      </c>
      <c r="G223" s="1" t="s">
        <v>306</v>
      </c>
      <c r="H223">
        <v>0</v>
      </c>
      <c r="I223" t="s">
        <v>15</v>
      </c>
      <c r="J223" t="s">
        <v>263</v>
      </c>
    </row>
    <row r="224" spans="1:10" ht="45">
      <c r="A224" t="str">
        <f t="shared" si="6"/>
        <v>2014-12-27</v>
      </c>
      <c r="B224" t="str">
        <f>"0600"</f>
        <v>0600</v>
      </c>
      <c r="C224" t="s">
        <v>17</v>
      </c>
      <c r="D224" t="s">
        <v>308</v>
      </c>
      <c r="E224" t="s">
        <v>18</v>
      </c>
      <c r="G224" s="1" t="s">
        <v>19</v>
      </c>
      <c r="H224">
        <v>2005</v>
      </c>
      <c r="I224" t="s">
        <v>21</v>
      </c>
      <c r="J224" t="s">
        <v>22</v>
      </c>
    </row>
    <row r="225" spans="1:10" ht="45">
      <c r="A225" t="str">
        <f t="shared" si="6"/>
        <v>2014-12-27</v>
      </c>
      <c r="B225" t="str">
        <f>"0630"</f>
        <v>0630</v>
      </c>
      <c r="C225" t="s">
        <v>23</v>
      </c>
      <c r="D225" t="s">
        <v>310</v>
      </c>
      <c r="E225" t="s">
        <v>18</v>
      </c>
      <c r="G225" s="1" t="s">
        <v>309</v>
      </c>
      <c r="H225">
        <v>2009</v>
      </c>
      <c r="I225" t="s">
        <v>15</v>
      </c>
      <c r="J225" t="s">
        <v>26</v>
      </c>
    </row>
    <row r="226" spans="1:10" ht="45">
      <c r="A226" t="str">
        <f t="shared" si="6"/>
        <v>2014-12-27</v>
      </c>
      <c r="B226" t="str">
        <f>"0700"</f>
        <v>0700</v>
      </c>
      <c r="C226" t="s">
        <v>27</v>
      </c>
      <c r="G226" s="1" t="s">
        <v>28</v>
      </c>
      <c r="H226">
        <v>0</v>
      </c>
      <c r="I226" t="s">
        <v>14</v>
      </c>
      <c r="J226" t="s">
        <v>32</v>
      </c>
    </row>
    <row r="227" spans="1:10" ht="45">
      <c r="A227" t="str">
        <f t="shared" si="6"/>
        <v>2014-12-27</v>
      </c>
      <c r="B227" t="str">
        <f>"0730"</f>
        <v>0730</v>
      </c>
      <c r="C227" t="s">
        <v>30</v>
      </c>
      <c r="E227" t="s">
        <v>18</v>
      </c>
      <c r="G227" s="1" t="s">
        <v>31</v>
      </c>
      <c r="H227">
        <v>2010</v>
      </c>
      <c r="I227" t="s">
        <v>21</v>
      </c>
      <c r="J227" t="s">
        <v>32</v>
      </c>
    </row>
    <row r="228" spans="1:10" ht="45">
      <c r="A228" t="str">
        <f t="shared" si="6"/>
        <v>2014-12-27</v>
      </c>
      <c r="B228" t="str">
        <f>"0800"</f>
        <v>0800</v>
      </c>
      <c r="C228" t="s">
        <v>33</v>
      </c>
      <c r="G228" s="1" t="s">
        <v>311</v>
      </c>
      <c r="H228">
        <v>0</v>
      </c>
      <c r="I228" t="s">
        <v>15</v>
      </c>
      <c r="J228" t="s">
        <v>29</v>
      </c>
    </row>
    <row r="229" spans="1:10" ht="45">
      <c r="A229" t="str">
        <f t="shared" si="6"/>
        <v>2014-12-27</v>
      </c>
      <c r="B229" t="str">
        <f>"0830"</f>
        <v>0830</v>
      </c>
      <c r="C229" t="s">
        <v>35</v>
      </c>
      <c r="E229" t="s">
        <v>18</v>
      </c>
      <c r="G229" s="1" t="s">
        <v>36</v>
      </c>
      <c r="H229">
        <v>2011</v>
      </c>
      <c r="I229" t="s">
        <v>15</v>
      </c>
      <c r="J229" t="s">
        <v>32</v>
      </c>
    </row>
    <row r="230" spans="1:10" ht="45">
      <c r="A230" t="str">
        <f t="shared" si="6"/>
        <v>2014-12-27</v>
      </c>
      <c r="B230" t="str">
        <f>"0900"</f>
        <v>0900</v>
      </c>
      <c r="C230" t="s">
        <v>37</v>
      </c>
      <c r="D230" t="s">
        <v>313</v>
      </c>
      <c r="E230" t="s">
        <v>18</v>
      </c>
      <c r="G230" s="1" t="s">
        <v>312</v>
      </c>
      <c r="H230">
        <v>2012</v>
      </c>
      <c r="I230" t="s">
        <v>15</v>
      </c>
      <c r="J230" t="s">
        <v>22</v>
      </c>
    </row>
    <row r="231" spans="1:10" ht="45">
      <c r="A231" t="str">
        <f t="shared" si="6"/>
        <v>2014-12-27</v>
      </c>
      <c r="B231" t="str">
        <f>"0930"</f>
        <v>0930</v>
      </c>
      <c r="C231" t="s">
        <v>27</v>
      </c>
      <c r="E231" t="s">
        <v>18</v>
      </c>
      <c r="G231" s="1" t="s">
        <v>28</v>
      </c>
      <c r="H231">
        <v>0</v>
      </c>
      <c r="I231" t="s">
        <v>15</v>
      </c>
      <c r="J231" t="s">
        <v>40</v>
      </c>
    </row>
    <row r="232" spans="1:10" ht="45">
      <c r="A232" t="str">
        <f t="shared" si="6"/>
        <v>2014-12-27</v>
      </c>
      <c r="B232" t="str">
        <f>"1000"</f>
        <v>1000</v>
      </c>
      <c r="C232" t="s">
        <v>160</v>
      </c>
      <c r="E232" t="s">
        <v>11</v>
      </c>
      <c r="F232" t="s">
        <v>79</v>
      </c>
      <c r="G232" s="1" t="s">
        <v>161</v>
      </c>
      <c r="H232">
        <v>2012</v>
      </c>
      <c r="I232" t="s">
        <v>15</v>
      </c>
      <c r="J232" t="s">
        <v>70</v>
      </c>
    </row>
    <row r="233" spans="1:10" ht="45">
      <c r="A233" t="str">
        <f t="shared" si="6"/>
        <v>2014-12-27</v>
      </c>
      <c r="B233" t="str">
        <f>"1100"</f>
        <v>1100</v>
      </c>
      <c r="C233" t="s">
        <v>160</v>
      </c>
      <c r="E233" t="s">
        <v>11</v>
      </c>
      <c r="F233" t="s">
        <v>79</v>
      </c>
      <c r="G233" s="1" t="s">
        <v>161</v>
      </c>
      <c r="H233">
        <v>2012</v>
      </c>
      <c r="I233" t="s">
        <v>15</v>
      </c>
      <c r="J233" t="s">
        <v>263</v>
      </c>
    </row>
    <row r="234" spans="1:10" ht="45">
      <c r="A234" t="str">
        <f t="shared" si="6"/>
        <v>2014-12-27</v>
      </c>
      <c r="B234" t="str">
        <f>"1200"</f>
        <v>1200</v>
      </c>
      <c r="C234" t="s">
        <v>45</v>
      </c>
      <c r="G234" s="1" t="s">
        <v>46</v>
      </c>
      <c r="H234">
        <v>2014</v>
      </c>
      <c r="I234" t="s">
        <v>15</v>
      </c>
      <c r="J234" t="s">
        <v>29</v>
      </c>
    </row>
    <row r="235" spans="1:10" ht="30">
      <c r="A235" t="str">
        <f t="shared" si="6"/>
        <v>2014-12-27</v>
      </c>
      <c r="B235" t="str">
        <f>"1230"</f>
        <v>1230</v>
      </c>
      <c r="C235" t="s">
        <v>258</v>
      </c>
      <c r="E235" t="s">
        <v>18</v>
      </c>
      <c r="G235" s="1" t="s">
        <v>259</v>
      </c>
      <c r="H235">
        <v>2013</v>
      </c>
      <c r="I235" t="s">
        <v>15</v>
      </c>
      <c r="J235" t="s">
        <v>50</v>
      </c>
    </row>
    <row r="236" spans="1:10" ht="30">
      <c r="A236" t="str">
        <f t="shared" si="6"/>
        <v>2014-12-27</v>
      </c>
      <c r="B236" t="str">
        <f>"1300"</f>
        <v>1300</v>
      </c>
      <c r="C236" t="s">
        <v>116</v>
      </c>
      <c r="D236" t="s">
        <v>286</v>
      </c>
      <c r="E236" t="s">
        <v>11</v>
      </c>
      <c r="F236" t="s">
        <v>284</v>
      </c>
      <c r="G236" s="1" t="s">
        <v>285</v>
      </c>
      <c r="H236">
        <v>0</v>
      </c>
      <c r="I236" t="s">
        <v>15</v>
      </c>
      <c r="J236" t="s">
        <v>40</v>
      </c>
    </row>
    <row r="237" spans="1:10" ht="45">
      <c r="A237" t="str">
        <f t="shared" si="6"/>
        <v>2014-12-27</v>
      </c>
      <c r="B237" t="str">
        <f>"1330"</f>
        <v>1330</v>
      </c>
      <c r="C237" t="s">
        <v>297</v>
      </c>
      <c r="D237" t="s">
        <v>299</v>
      </c>
      <c r="E237" t="s">
        <v>18</v>
      </c>
      <c r="G237" s="1" t="s">
        <v>298</v>
      </c>
      <c r="H237">
        <v>0</v>
      </c>
      <c r="I237" t="s">
        <v>15</v>
      </c>
      <c r="J237" t="s">
        <v>26</v>
      </c>
    </row>
    <row r="238" spans="1:10" ht="30">
      <c r="A238" t="str">
        <f t="shared" si="6"/>
        <v>2014-12-27</v>
      </c>
      <c r="B238" t="str">
        <f>"1400"</f>
        <v>1400</v>
      </c>
      <c r="C238" t="s">
        <v>290</v>
      </c>
      <c r="D238" t="s">
        <v>292</v>
      </c>
      <c r="E238" t="s">
        <v>11</v>
      </c>
      <c r="G238" s="1" t="s">
        <v>291</v>
      </c>
      <c r="H238">
        <v>0</v>
      </c>
      <c r="I238" t="s">
        <v>14</v>
      </c>
      <c r="J238" t="s">
        <v>26</v>
      </c>
    </row>
    <row r="239" spans="1:10" ht="45">
      <c r="A239" t="str">
        <f t="shared" si="6"/>
        <v>2014-12-27</v>
      </c>
      <c r="B239" t="str">
        <f>"1430"</f>
        <v>1430</v>
      </c>
      <c r="C239" t="s">
        <v>119</v>
      </c>
      <c r="D239" t="s">
        <v>315</v>
      </c>
      <c r="E239" t="s">
        <v>18</v>
      </c>
      <c r="G239" s="1" t="s">
        <v>314</v>
      </c>
      <c r="H239">
        <v>2013</v>
      </c>
      <c r="I239" t="s">
        <v>15</v>
      </c>
      <c r="J239" t="s">
        <v>77</v>
      </c>
    </row>
    <row r="240" spans="1:10" ht="45">
      <c r="A240" t="str">
        <f t="shared" si="6"/>
        <v>2014-12-27</v>
      </c>
      <c r="B240" t="str">
        <f>"1445"</f>
        <v>1445</v>
      </c>
      <c r="C240" t="s">
        <v>119</v>
      </c>
      <c r="D240" t="s">
        <v>317</v>
      </c>
      <c r="E240" t="s">
        <v>18</v>
      </c>
      <c r="G240" s="1" t="s">
        <v>316</v>
      </c>
      <c r="H240">
        <v>2013</v>
      </c>
      <c r="I240" t="s">
        <v>15</v>
      </c>
      <c r="J240" t="s">
        <v>77</v>
      </c>
    </row>
    <row r="241" spans="1:10" ht="45">
      <c r="A241" t="str">
        <f t="shared" si="6"/>
        <v>2014-12-27</v>
      </c>
      <c r="B241" t="str">
        <f>"1500"</f>
        <v>1500</v>
      </c>
      <c r="C241" t="s">
        <v>179</v>
      </c>
      <c r="D241" t="s">
        <v>319</v>
      </c>
      <c r="E241" t="s">
        <v>18</v>
      </c>
      <c r="G241" s="1" t="s">
        <v>318</v>
      </c>
      <c r="H241">
        <v>2013</v>
      </c>
      <c r="I241" t="s">
        <v>15</v>
      </c>
      <c r="J241" t="s">
        <v>74</v>
      </c>
    </row>
    <row r="242" spans="1:10" ht="45">
      <c r="A242" t="str">
        <f t="shared" si="6"/>
        <v>2014-12-27</v>
      </c>
      <c r="B242" t="str">
        <f>"1515"</f>
        <v>1515</v>
      </c>
      <c r="C242" t="s">
        <v>179</v>
      </c>
      <c r="D242" t="s">
        <v>321</v>
      </c>
      <c r="E242" t="s">
        <v>18</v>
      </c>
      <c r="G242" s="1" t="s">
        <v>320</v>
      </c>
      <c r="H242">
        <v>2013</v>
      </c>
      <c r="I242" t="s">
        <v>15</v>
      </c>
      <c r="J242" t="s">
        <v>122</v>
      </c>
    </row>
    <row r="243" spans="1:10" ht="45">
      <c r="A243" t="str">
        <f t="shared" si="6"/>
        <v>2014-12-27</v>
      </c>
      <c r="B243" t="str">
        <f>"1530"</f>
        <v>1530</v>
      </c>
      <c r="C243" t="s">
        <v>216</v>
      </c>
      <c r="D243" t="s">
        <v>324</v>
      </c>
      <c r="E243" t="s">
        <v>18</v>
      </c>
      <c r="F243" t="s">
        <v>322</v>
      </c>
      <c r="G243" s="1" t="s">
        <v>323</v>
      </c>
      <c r="H243">
        <v>2013</v>
      </c>
      <c r="I243" t="s">
        <v>15</v>
      </c>
      <c r="J243" t="s">
        <v>77</v>
      </c>
    </row>
    <row r="244" spans="1:10" ht="45">
      <c r="A244" t="str">
        <f t="shared" si="6"/>
        <v>2014-12-27</v>
      </c>
      <c r="B244" t="str">
        <f>"1545"</f>
        <v>1545</v>
      </c>
      <c r="C244" t="s">
        <v>216</v>
      </c>
      <c r="D244" t="s">
        <v>326</v>
      </c>
      <c r="E244" t="s">
        <v>18</v>
      </c>
      <c r="F244" t="s">
        <v>322</v>
      </c>
      <c r="G244" s="1" t="s">
        <v>325</v>
      </c>
      <c r="H244">
        <v>2013</v>
      </c>
      <c r="I244" t="s">
        <v>15</v>
      </c>
      <c r="J244" t="s">
        <v>77</v>
      </c>
    </row>
    <row r="245" spans="1:10" ht="45">
      <c r="A245" t="str">
        <f t="shared" si="6"/>
        <v>2014-12-27</v>
      </c>
      <c r="B245" t="str">
        <f>"1600"</f>
        <v>1600</v>
      </c>
      <c r="C245" t="s">
        <v>248</v>
      </c>
      <c r="D245" t="s">
        <v>328</v>
      </c>
      <c r="E245" t="s">
        <v>18</v>
      </c>
      <c r="F245" t="s">
        <v>322</v>
      </c>
      <c r="G245" s="1" t="s">
        <v>327</v>
      </c>
      <c r="H245">
        <v>2013</v>
      </c>
      <c r="I245" t="s">
        <v>15</v>
      </c>
      <c r="J245" t="s">
        <v>77</v>
      </c>
    </row>
    <row r="246" spans="1:10" ht="45">
      <c r="A246" t="str">
        <f t="shared" si="6"/>
        <v>2014-12-27</v>
      </c>
      <c r="B246" t="str">
        <f>"1615"</f>
        <v>1615</v>
      </c>
      <c r="C246" t="s">
        <v>248</v>
      </c>
      <c r="D246" t="s">
        <v>330</v>
      </c>
      <c r="E246" t="s">
        <v>18</v>
      </c>
      <c r="F246" t="s">
        <v>322</v>
      </c>
      <c r="G246" s="1" t="s">
        <v>329</v>
      </c>
      <c r="H246">
        <v>2013</v>
      </c>
      <c r="I246" t="s">
        <v>15</v>
      </c>
      <c r="J246" t="s">
        <v>77</v>
      </c>
    </row>
    <row r="247" spans="1:10" ht="45">
      <c r="A247" t="str">
        <f t="shared" si="6"/>
        <v>2014-12-27</v>
      </c>
      <c r="B247" t="str">
        <f>"1630"</f>
        <v>1630</v>
      </c>
      <c r="C247" t="s">
        <v>331</v>
      </c>
      <c r="D247" t="s">
        <v>333</v>
      </c>
      <c r="E247" t="s">
        <v>18</v>
      </c>
      <c r="G247" s="1" t="s">
        <v>332</v>
      </c>
      <c r="H247">
        <v>2013</v>
      </c>
      <c r="I247" t="s">
        <v>15</v>
      </c>
      <c r="J247" t="s">
        <v>77</v>
      </c>
    </row>
    <row r="248" spans="1:10" ht="45">
      <c r="A248" t="str">
        <f t="shared" si="6"/>
        <v>2014-12-27</v>
      </c>
      <c r="B248" t="str">
        <f>"1645"</f>
        <v>1645</v>
      </c>
      <c r="C248" t="s">
        <v>331</v>
      </c>
      <c r="D248" t="s">
        <v>335</v>
      </c>
      <c r="E248" t="s">
        <v>18</v>
      </c>
      <c r="G248" s="1" t="s">
        <v>334</v>
      </c>
      <c r="H248">
        <v>2013</v>
      </c>
      <c r="I248" t="s">
        <v>15</v>
      </c>
      <c r="J248" t="s">
        <v>77</v>
      </c>
    </row>
    <row r="249" spans="1:10" ht="45">
      <c r="A249" t="str">
        <f t="shared" si="6"/>
        <v>2014-12-27</v>
      </c>
      <c r="B249" t="str">
        <f>"1700"</f>
        <v>1700</v>
      </c>
      <c r="C249" t="s">
        <v>71</v>
      </c>
      <c r="D249" t="s">
        <v>337</v>
      </c>
      <c r="E249" t="s">
        <v>18</v>
      </c>
      <c r="G249" s="1" t="s">
        <v>336</v>
      </c>
      <c r="H249">
        <v>2013</v>
      </c>
      <c r="I249" t="s">
        <v>15</v>
      </c>
      <c r="J249" t="s">
        <v>77</v>
      </c>
    </row>
    <row r="250" spans="1:10" ht="45">
      <c r="A250" t="str">
        <f t="shared" si="6"/>
        <v>2014-12-27</v>
      </c>
      <c r="B250" t="str">
        <f>"1715"</f>
        <v>1715</v>
      </c>
      <c r="C250" t="s">
        <v>71</v>
      </c>
      <c r="D250" t="s">
        <v>339</v>
      </c>
      <c r="E250" t="s">
        <v>18</v>
      </c>
      <c r="G250" s="1" t="s">
        <v>338</v>
      </c>
      <c r="H250">
        <v>2013</v>
      </c>
      <c r="I250" t="s">
        <v>15</v>
      </c>
      <c r="J250" t="s">
        <v>77</v>
      </c>
    </row>
    <row r="251" spans="1:10" ht="45">
      <c r="A251" t="str">
        <f t="shared" si="6"/>
        <v>2014-12-27</v>
      </c>
      <c r="B251" t="str">
        <f>"1730"</f>
        <v>1730</v>
      </c>
      <c r="C251" t="s">
        <v>45</v>
      </c>
      <c r="G251" s="1" t="s">
        <v>46</v>
      </c>
      <c r="H251">
        <v>2014</v>
      </c>
      <c r="I251" t="s">
        <v>15</v>
      </c>
      <c r="J251" t="s">
        <v>29</v>
      </c>
    </row>
    <row r="252" spans="1:10" ht="45">
      <c r="A252" t="str">
        <f t="shared" si="6"/>
        <v>2014-12-27</v>
      </c>
      <c r="B252" t="str">
        <f>"1800"</f>
        <v>1800</v>
      </c>
      <c r="C252" t="s">
        <v>340</v>
      </c>
      <c r="G252" s="1" t="s">
        <v>341</v>
      </c>
      <c r="H252">
        <v>0</v>
      </c>
      <c r="I252" t="s">
        <v>14</v>
      </c>
      <c r="J252" t="s">
        <v>127</v>
      </c>
    </row>
    <row r="253" spans="1:10" ht="45">
      <c r="A253" t="str">
        <f t="shared" si="6"/>
        <v>2014-12-27</v>
      </c>
      <c r="B253" t="str">
        <f>"1900"</f>
        <v>1900</v>
      </c>
      <c r="C253" t="s">
        <v>331</v>
      </c>
      <c r="D253" t="s">
        <v>343</v>
      </c>
      <c r="E253" t="s">
        <v>11</v>
      </c>
      <c r="G253" s="1" t="s">
        <v>342</v>
      </c>
      <c r="H253">
        <v>0</v>
      </c>
      <c r="I253" t="s">
        <v>14</v>
      </c>
      <c r="J253" t="s">
        <v>77</v>
      </c>
    </row>
    <row r="254" spans="1:10" ht="45">
      <c r="A254" t="str">
        <f t="shared" si="6"/>
        <v>2014-12-27</v>
      </c>
      <c r="B254" t="str">
        <f>"1915"</f>
        <v>1915</v>
      </c>
      <c r="C254" t="s">
        <v>331</v>
      </c>
      <c r="D254" t="s">
        <v>345</v>
      </c>
      <c r="G254" s="1" t="s">
        <v>344</v>
      </c>
      <c r="H254">
        <v>0</v>
      </c>
      <c r="I254" t="s">
        <v>14</v>
      </c>
      <c r="J254" t="s">
        <v>122</v>
      </c>
    </row>
    <row r="255" spans="1:10" ht="45">
      <c r="A255" t="str">
        <f t="shared" si="6"/>
        <v>2014-12-27</v>
      </c>
      <c r="B255" t="str">
        <f>"1930"</f>
        <v>1930</v>
      </c>
      <c r="C255" t="s">
        <v>47</v>
      </c>
      <c r="D255" t="s">
        <v>346</v>
      </c>
      <c r="E255" t="s">
        <v>11</v>
      </c>
      <c r="G255" s="1" t="s">
        <v>48</v>
      </c>
      <c r="H255">
        <v>2013</v>
      </c>
      <c r="I255" t="s">
        <v>21</v>
      </c>
      <c r="J255" t="s">
        <v>50</v>
      </c>
    </row>
    <row r="256" spans="1:10" ht="15">
      <c r="A256" t="str">
        <f t="shared" si="6"/>
        <v>2014-12-27</v>
      </c>
      <c r="B256" t="str">
        <f>"2000"</f>
        <v>2000</v>
      </c>
      <c r="C256" t="s">
        <v>347</v>
      </c>
      <c r="D256" t="s">
        <v>347</v>
      </c>
      <c r="G256" s="1" t="s">
        <v>348</v>
      </c>
      <c r="H256">
        <v>2005</v>
      </c>
      <c r="I256" t="s">
        <v>15</v>
      </c>
      <c r="J256" t="s">
        <v>66</v>
      </c>
    </row>
    <row r="257" spans="1:10" ht="30">
      <c r="A257" t="str">
        <f t="shared" si="6"/>
        <v>2014-12-27</v>
      </c>
      <c r="B257" t="str">
        <f>"2030"</f>
        <v>2030</v>
      </c>
      <c r="C257" t="s">
        <v>349</v>
      </c>
      <c r="E257" t="s">
        <v>11</v>
      </c>
      <c r="F257" t="s">
        <v>79</v>
      </c>
      <c r="G257" s="1" t="s">
        <v>350</v>
      </c>
      <c r="H257">
        <v>2006</v>
      </c>
      <c r="I257" t="s">
        <v>91</v>
      </c>
      <c r="J257" t="s">
        <v>127</v>
      </c>
    </row>
    <row r="258" spans="1:10" ht="45">
      <c r="A258" t="str">
        <f t="shared" si="6"/>
        <v>2014-12-27</v>
      </c>
      <c r="B258" t="str">
        <f>"2130"</f>
        <v>2130</v>
      </c>
      <c r="C258" t="s">
        <v>351</v>
      </c>
      <c r="D258" t="s">
        <v>353</v>
      </c>
      <c r="E258" t="s">
        <v>11</v>
      </c>
      <c r="G258" s="1" t="s">
        <v>352</v>
      </c>
      <c r="H258">
        <v>2001</v>
      </c>
      <c r="I258" t="s">
        <v>91</v>
      </c>
      <c r="J258" t="s">
        <v>354</v>
      </c>
    </row>
    <row r="259" spans="1:10" ht="15">
      <c r="A259" t="str">
        <f t="shared" si="6"/>
        <v>2014-12-27</v>
      </c>
      <c r="B259" t="str">
        <f>"2230"</f>
        <v>2230</v>
      </c>
      <c r="C259" t="s">
        <v>355</v>
      </c>
      <c r="D259" t="s">
        <v>357</v>
      </c>
      <c r="E259" t="s">
        <v>88</v>
      </c>
      <c r="F259" t="s">
        <v>140</v>
      </c>
      <c r="G259" s="1" t="s">
        <v>356</v>
      </c>
      <c r="H259">
        <v>1987</v>
      </c>
      <c r="I259" t="s">
        <v>15</v>
      </c>
      <c r="J259" t="s">
        <v>358</v>
      </c>
    </row>
    <row r="260" spans="1:10" ht="45">
      <c r="A260" t="str">
        <f t="shared" si="6"/>
        <v>2014-12-27</v>
      </c>
      <c r="B260" t="str">
        <f>"2330"</f>
        <v>2330</v>
      </c>
      <c r="C260" t="s">
        <v>331</v>
      </c>
      <c r="D260" t="s">
        <v>343</v>
      </c>
      <c r="E260" t="s">
        <v>11</v>
      </c>
      <c r="G260" s="1" t="s">
        <v>342</v>
      </c>
      <c r="H260">
        <v>0</v>
      </c>
      <c r="I260" t="s">
        <v>14</v>
      </c>
      <c r="J260" t="s">
        <v>77</v>
      </c>
    </row>
    <row r="261" spans="1:10" ht="45">
      <c r="A261" t="str">
        <f t="shared" si="6"/>
        <v>2014-12-27</v>
      </c>
      <c r="B261" t="str">
        <f>"2345"</f>
        <v>2345</v>
      </c>
      <c r="C261" t="s">
        <v>331</v>
      </c>
      <c r="D261" t="s">
        <v>345</v>
      </c>
      <c r="G261" s="1" t="s">
        <v>344</v>
      </c>
      <c r="H261">
        <v>0</v>
      </c>
      <c r="I261" t="s">
        <v>14</v>
      </c>
      <c r="J261" t="s">
        <v>122</v>
      </c>
    </row>
    <row r="262" spans="1:10" ht="30">
      <c r="A262" t="str">
        <f>"2014-12-28"</f>
        <v>2014-12-28</v>
      </c>
      <c r="B262" t="str">
        <f>"0000"</f>
        <v>0000</v>
      </c>
      <c r="C262" t="s">
        <v>10</v>
      </c>
      <c r="E262" t="s">
        <v>11</v>
      </c>
      <c r="F262" t="s">
        <v>12</v>
      </c>
      <c r="G262" s="1" t="s">
        <v>13</v>
      </c>
      <c r="H262">
        <v>2012</v>
      </c>
      <c r="I262" t="s">
        <v>15</v>
      </c>
      <c r="J262" t="s">
        <v>53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2014-11-27T06:28:46Z</dcterms:created>
  <dcterms:modified xsi:type="dcterms:W3CDTF">2014-11-27T06:28:51Z</dcterms:modified>
  <cp:category/>
  <cp:version/>
  <cp:contentType/>
  <cp:contentStatus/>
</cp:coreProperties>
</file>