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9555" windowHeight="11820" activeTab="0"/>
  </bookViews>
  <sheets>
    <sheet name=" NITV_EPG_Rpt588460" sheetId="1" r:id="rId1"/>
  </sheets>
  <definedNames/>
  <calcPr fullCalcOnLoad="1"/>
</workbook>
</file>

<file path=xl/sharedStrings.xml><?xml version="1.0" encoding="utf-8"?>
<sst xmlns="http://schemas.openxmlformats.org/spreadsheetml/2006/main" count="1326" uniqueCount="322">
  <si>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</si>
  <si>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</si>
  <si>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</si>
  <si>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</si>
  <si>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</si>
  <si>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</si>
  <si>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</si>
  <si>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</si>
  <si>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</si>
  <si>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</si>
  <si>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</si>
  <si>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</si>
  <si>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</si>
  <si>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</si>
  <si>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</si>
  <si>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</si>
  <si>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</si>
  <si>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</si>
  <si>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</si>
  <si>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Dance Dance</t>
  </si>
  <si>
    <t>CANADA</t>
  </si>
  <si>
    <t>23mins</t>
  </si>
  <si>
    <t>Waabiny Time</t>
  </si>
  <si>
    <t>In Noongar Boodgar, Noongar Country there's so much to see. Wano, this way the djet, the flowers and ali bidi, that way you can see the boorn, the trees. Moorditj!</t>
  </si>
  <si>
    <t>Country And Directions</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</si>
  <si>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</si>
  <si>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</si>
  <si>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</si>
  <si>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</si>
  <si>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</si>
  <si>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</si>
  <si>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22mins</t>
  </si>
  <si>
    <t>Mugu Kids</t>
  </si>
  <si>
    <t>Look, listen, learn and dance with Mugu Kids host Jub. Kerrianne Cox sings her song, Walking Along the Edge and Aunty Maxine Jarrett teaches some kids the Gumbayngirr language.</t>
  </si>
  <si>
    <t>Go Lingo</t>
  </si>
  <si>
    <t>A high energy game show packed with fun and challenges as students aged between 11-12 play a variety of hi-tech games using the latest in touch screen technology. Host Alanah Ahmat.</t>
  </si>
  <si>
    <t>24mins</t>
  </si>
  <si>
    <t>Bushwhacked</t>
  </si>
  <si>
    <t>Brandon challenges Kayne to find a honey ant in the midst of the central desert - a ridiculous idea, especially when Kayne learns they live four feet underground.</t>
  </si>
  <si>
    <t>Honey Ant</t>
  </si>
  <si>
    <t>A-League: NEWC V BRIS</t>
  </si>
  <si>
    <t>The Hyundai A-League, Australia's premier football competition, resumes on SBS ONE in 2015, with live coverage as the Newcastle Jets take on Brisbane Roar at Hunter Stadium, #sbsaleague</t>
  </si>
  <si>
    <t>A-League Live Round 16: Newcastle Jets V Brisbane Roar</t>
  </si>
  <si>
    <t>90mins</t>
  </si>
  <si>
    <t>Nitv News Week In Review</t>
  </si>
  <si>
    <t>NC</t>
  </si>
  <si>
    <t>NITV National News features the rich diversity of contemporary life within Aboriginal and Torres Strait Islander communities, broadening and redefining the news and current affairs landscape.</t>
  </si>
  <si>
    <t>Lurujarri Dreaming</t>
  </si>
  <si>
    <t>This beautifully crafted animated documentary retraces the Lurujarri Dreaming Trail from the Goolarabooloo community in the Western Kimberley region of Western Australia</t>
  </si>
  <si>
    <t>27mins</t>
  </si>
  <si>
    <t>Away From Country</t>
  </si>
  <si>
    <t>Away From Country captures the essence of Indigenous excellence on and off the sporting field and highlights the journeys of our Indigenous sportspeople.</t>
  </si>
  <si>
    <t>Khalen Young: Hell Of A Ride</t>
  </si>
  <si>
    <t>Queensland Murri Carnival 2014</t>
  </si>
  <si>
    <t>Grassroots rugby league at its best at the Queensland Murri Carnival from Redcliffe, QLD</t>
  </si>
  <si>
    <t>64mins</t>
  </si>
  <si>
    <t>44th Annual Koori Knockout</t>
  </si>
  <si>
    <t>Grassroots rugby league at its best at the 44th Annual Koori Knockout from Raymond Terace, NSW.</t>
  </si>
  <si>
    <t>60mins</t>
  </si>
  <si>
    <t>Kimberley, The Land Of The Wandjina</t>
  </si>
  <si>
    <t>The Wandjina, spirit guardians of one of the last great wilderness areas on Earth, watch over a land ruled by the cycles of running water and extremes of wet and dry.</t>
  </si>
  <si>
    <t>52mins</t>
  </si>
  <si>
    <t>Te Kaea</t>
  </si>
  <si>
    <t>When it happens in the Maori world, you'll hear about it on Te Kaea first. This is Maori Television's flagship news program's week in review, featuring local, national and international stories.</t>
  </si>
  <si>
    <t>NEW ZEALAND</t>
  </si>
  <si>
    <t>Awaken - Black is Beautiful</t>
  </si>
  <si>
    <t>Black is Beautiful: Casey Donavon joins Stan Grant and a stellar cast to explore the lack of diversity in mainstream media platforms.</t>
  </si>
  <si>
    <t>57mins</t>
  </si>
  <si>
    <t>Ngurra</t>
  </si>
  <si>
    <t>Inseparable since school days, Yindjibarndi woman Allery Sandy and Marlene Harold are still the best of friends. Now in their late 50s, they lead us on a trip though Roebourne.</t>
  </si>
  <si>
    <t>Old Roebourne With Allery And Marlene</t>
  </si>
  <si>
    <t>14mins</t>
  </si>
  <si>
    <t>Sylvia Allan, a wonderful Pilbara elder, returns to Yindjibarndi heartland.</t>
  </si>
  <si>
    <t>Ngayi Nhangganyungu: Sylvia's Millstream</t>
  </si>
  <si>
    <t>Sitting Bull: A Stone In My Heart</t>
  </si>
  <si>
    <t xml:space="preserve">a </t>
  </si>
  <si>
    <t>Award-winning documentary which provides an insight into the life of the Hunkpapa Lakota Sioux holy man and chief, Sitting Bull.</t>
  </si>
  <si>
    <t>USA</t>
  </si>
  <si>
    <t>53mins</t>
  </si>
  <si>
    <t>The Medicine Line</t>
  </si>
  <si>
    <t>Traveling is a passion for many. Join Dave Gaudet as he zigzags his way across the Canada-US border to discover the art, language, history, and culture of Aboriginal people in both places.</t>
  </si>
  <si>
    <t>21mins</t>
  </si>
  <si>
    <t>Good Tucker</t>
  </si>
  <si>
    <t>Passing on Bush Tucker knowledge for a long and healthy life in the Western Kimberley</t>
  </si>
  <si>
    <t xml:space="preserve">On The Ice </t>
  </si>
  <si>
    <t>MA</t>
  </si>
  <si>
    <t xml:space="preserve">d </t>
  </si>
  <si>
    <t>In this engrossing and suspenseful feature film debut by filmmaker Andrew Okpeaha MacLean, two teenage boys confront a tragic accident.</t>
  </si>
  <si>
    <t>UNITED KINGDOM</t>
  </si>
  <si>
    <t>92mins</t>
  </si>
  <si>
    <t xml:space="preserve">We Come From The Land </t>
  </si>
  <si>
    <t>In 1985 the Government announced plans to move major naval facilities to Jervis Bay, NSW. Once again local Aboriginal communities were facing dispossession of their traditional lands and culture.</t>
  </si>
  <si>
    <t>55mins</t>
  </si>
  <si>
    <t>Hardest Lesson, The</t>
  </si>
  <si>
    <t>Mysterious Cities Of Gold</t>
  </si>
  <si>
    <t>The original 80s animation classic that follows a young orphan called Esteban as he searches the New World for both his father and the Mysterious Cities of Gold</t>
  </si>
  <si>
    <t>Secret Of The Solaris</t>
  </si>
  <si>
    <t>FRANCE</t>
  </si>
  <si>
    <t>Look, listen, learn and dance with Mugu Kids host Jub because she wants all the kids to move their bodies. Aunty Sharon Edgar - Jones teaches her kids some body part words in the Wanarruwa language.</t>
  </si>
  <si>
    <t>My Moort, my family make me djoorabiny, they make me happy.</t>
  </si>
  <si>
    <t>Family And Friends</t>
  </si>
  <si>
    <t>Brandon takes Kayne to the Great Barrier Reef to track down one of the greatest sights in the animals kingdom: baby turtles racing for the sea minutes after they are born.</t>
  </si>
  <si>
    <t>Turtles</t>
  </si>
  <si>
    <t xml:space="preserve">Blackfellas, Bulls And Bucking </t>
  </si>
  <si>
    <t>When the Rodeo comes to the small Qld town of Doomadgee, there is palpable excitement. The rodeo is an event that has everyone talking. And everyone has a chance to take their place on the rodeo stage</t>
  </si>
  <si>
    <t>45mins</t>
  </si>
  <si>
    <t>The Road To St Andrews</t>
  </si>
  <si>
    <t>Donnie lives, eats and breathes golf. He has been in a slump, however, and finds himself on a spiritual, mental, historical and physical journey on the way to the Home of Golf -  St Andrews.</t>
  </si>
  <si>
    <t>30mins</t>
  </si>
  <si>
    <t>NITV News</t>
  </si>
  <si>
    <t>Ravens And Eagles</t>
  </si>
  <si>
    <t>Shot on British Columbia's rugged north coast, this series explores  the roots of traditional Haida art in form, process and in its connection to spirituality, land and culture.</t>
  </si>
  <si>
    <t>Ravens And Eagles Series 2 Ep 9</t>
  </si>
  <si>
    <t>Colour Theory</t>
  </si>
  <si>
    <t>Art school trained and urbane, and with roots that run deep to Bidjara and Ghungalu country in central Queensland, Brisbane's Dale Harding is part of a new wave of Aboriginal artists.</t>
  </si>
  <si>
    <t>Dale Harding</t>
  </si>
  <si>
    <t>The People Of The Kattawapiskak River</t>
  </si>
  <si>
    <t>In October 2011, Theresa Spence, chief of the Attawapiskat First Nation, declared a state of emergency in her community in northern Ontario.</t>
  </si>
  <si>
    <t>People Of The Kattawapiskak River, The</t>
  </si>
  <si>
    <t>75mins</t>
  </si>
  <si>
    <t>Custodians</t>
  </si>
  <si>
    <t>Larry Kelly is a Gumbainggirr elder from Nambucca Heads in New South Wales. His people are coastal people and explains the dreamtime story of how his land had come to be.</t>
  </si>
  <si>
    <t>Gumbainggirr - Nambucca Heads</t>
  </si>
  <si>
    <t>5mins</t>
  </si>
  <si>
    <t xml:space="preserve">September </t>
  </si>
  <si>
    <t>M</t>
  </si>
  <si>
    <t xml:space="preserve">l </t>
  </si>
  <si>
    <t xml:space="preserve">Set in WA 1968, a tender story of friendship and loyalty between two boys on the cusp of adulthood.
</t>
  </si>
  <si>
    <t>82mins</t>
  </si>
  <si>
    <t>A First Step</t>
  </si>
  <si>
    <t xml:space="preserve">w </t>
  </si>
  <si>
    <t>Follows a young class of Aboriginal Studies students on an excursion to meet and learn from Dhanggati Elders and members of the Stolen Generation. A simple but important step forward for our youth</t>
  </si>
  <si>
    <t>In The Frame</t>
  </si>
  <si>
    <t>This program hosted by Rhoda Roberts takes us on a journey exploring the lives of our heroes and personalities as they talk candidly about their photos. This episode features Stan Grant.</t>
  </si>
  <si>
    <t>Dance Monkey Dance</t>
  </si>
  <si>
    <t>New Continent, The</t>
  </si>
  <si>
    <t>Look, listen, learn and dance with Mugu Kids host Jub as she loves to dream and explore the bush. Sue the Kangaroo and Jason Brown sing and dance about dreaming under the moon.</t>
  </si>
  <si>
    <t>Moorditj walang, good health is about looking after our bodies every day. It's solid koolangka!</t>
  </si>
  <si>
    <t>Health</t>
  </si>
  <si>
    <t>Brandon challenges Kayne to catch a saltwater croc and attach a satellite tag to it to help rangers keep the local community safe.</t>
  </si>
  <si>
    <t>Saltwater Croc</t>
  </si>
  <si>
    <t>Lore Poles</t>
  </si>
  <si>
    <t>We journey to the Netherlands with Joel Ngallametta and six other dancers as they officially open their traditional Lore Poles with traditional dance and song.</t>
  </si>
  <si>
    <t>Yuwaalaraay artist, Lucy Simpson, shows us how Aboriginal culture can become part of the fabric of our everyday lives, literally! From Walgett to Sydney, Lucy has designs on the way we live.</t>
  </si>
  <si>
    <t>Lucy Simpson</t>
  </si>
  <si>
    <t>The Tipping Points</t>
  </si>
  <si>
    <t>An expedition from the Himalayas all the way down across the plains of India, following one of the most famous rivers systems in the world - The Ganges.</t>
  </si>
  <si>
    <t>India Water Crisis</t>
  </si>
  <si>
    <t>Among Us</t>
  </si>
  <si>
    <t>Story of the Stolen Generations of Victoria, where Aboriginal elders return to the institutions in Ballarat that they were removed to as children.</t>
  </si>
  <si>
    <t>Primal</t>
  </si>
  <si>
    <t xml:space="preserve">h l v </t>
  </si>
  <si>
    <t>A group of friends travel into the bush to view ancient cave paintings but soon find a horrible sickness gripping one of their own, which leaves them with nothing in their mind but a primal blood lust</t>
  </si>
  <si>
    <t>83mins</t>
  </si>
  <si>
    <t>Fox Memorial Shield 2014</t>
  </si>
  <si>
    <t>Rugby League from the 2014 Auckland club competition. See how bruising and exciting the game is across the Tasman.</t>
  </si>
  <si>
    <t>107mins</t>
  </si>
  <si>
    <t>NITV On The Road: Laura Festival</t>
  </si>
  <si>
    <t>This program showcases performances by the traditional dance groups who were at the Laura Aboriginal Dance Festival 2013 with the Festival coordinator Raymond Blanco giving insight into the event.</t>
  </si>
  <si>
    <t>Korraiyn</t>
  </si>
  <si>
    <t>Korraiyn explores the unique style and connection to country of Indigenous surfers. It also reveals how for Australia's saltwater people surfing is more than just wave riding.</t>
  </si>
  <si>
    <t>Koori Knockout 2011 Documentary</t>
  </si>
  <si>
    <t>This documentary celebrates the 2011 NSW Aboriginal Knockout. The event is touted as the largest gathering of Indigenous people nationally and internationally.</t>
  </si>
  <si>
    <t>58mins</t>
  </si>
  <si>
    <t>Fusion With Casey Donovan</t>
  </si>
  <si>
    <t>"Fusion" is a prime time music program designed for audiences in their late teens and young adults with the added advantage of being of interest to music lovers of all ages.</t>
  </si>
  <si>
    <t>Self Improvement</t>
  </si>
  <si>
    <t>End Of The Solaris, The</t>
  </si>
  <si>
    <t>Look, listen, learn and dance with Mugu Kids host Jub as we learn language words in the Gumbayngirr language from Uncle Michael Jarrett and Malu Kiai Dance Troup perform a sit down dance.</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</si>
  <si>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</si>
  <si>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</si>
  <si>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</si>
  <si>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</si>
  <si>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From the northernmost tip of far north Queensland, Teho Ropeyarn's bold prints have traversed Australia, winning awards and representing the distinctive culture of the Torres Strait Islands.</t>
  </si>
  <si>
    <t>Teho Ropeyarn</t>
  </si>
  <si>
    <t>Kriol Kitchen</t>
  </si>
  <si>
    <t>Clifton a trained chef draws on his grandfather’s Malaysian influence and whips up three separate dishes that make for a scrumptious meal.</t>
  </si>
  <si>
    <t>Clifton Mamid: Tempura Fish &amp; Blachung With Asian Style Salad</t>
  </si>
  <si>
    <t>From The Western Frontier</t>
  </si>
  <si>
    <t>A tragic car accident crushed Elizika's life; she tells of how she defied the odds against extreme adversity to celebrate life again.</t>
  </si>
  <si>
    <t>Elizika</t>
  </si>
  <si>
    <t>When The Natives Get Restless</t>
  </si>
  <si>
    <t>After a riot on New Year's Eve, 2006, the media dubbed the Gordon Estate the 'Redfern of the Bush' and the housing department announced the plans for demolition.</t>
  </si>
  <si>
    <t xml:space="preserve">Australian Rules </t>
  </si>
  <si>
    <t xml:space="preserve">a l v w </t>
  </si>
  <si>
    <t>In Prospect Bay, a remote outpost on the South Australian coast, two communities, the Goonyas (whites) and the Nungas (blacks), come together on the one field they have in common, the football field.</t>
  </si>
  <si>
    <t>94mins</t>
  </si>
  <si>
    <t>Mamu</t>
  </si>
  <si>
    <t>Mamu tells the story of a young man who disregards ancient customs, and must face the terrifying consequences. A film about right and wrong, the past and the future, the new and the old.</t>
  </si>
  <si>
    <t>8mins</t>
  </si>
  <si>
    <t>Destiny In The Dirt</t>
  </si>
  <si>
    <t>Dylan must decide the path and direction he wants his life to take. What you see is not always what you get. One decision will lead to his destiny.</t>
  </si>
  <si>
    <t>9mins</t>
  </si>
  <si>
    <t>This program hosted by Rhoda Roberts takes us on a journey exploring the lives of our heroes and personalities as they talk candidly about their photos. This episode features Lou Bennett.</t>
  </si>
  <si>
    <t>Patients</t>
  </si>
  <si>
    <t>Secret Of The Temple</t>
  </si>
  <si>
    <t>Look, listen, learn and dance with Mugu Kids host Jub as we learn about nature. Kerrianne Cox sings about bush tucker and Jason Brown teaches some Gundungurra language.</t>
  </si>
  <si>
    <t>Kwort Kwobikin, to celebrate is deadly! Moort madja, family get-togethers are deadly!</t>
  </si>
  <si>
    <t>Celebrate</t>
  </si>
  <si>
    <t>Brandon challenges Kayne to go out after dark and spot little penguins sneaking out of the sea to feed their babies!</t>
  </si>
  <si>
    <t>Penguins</t>
  </si>
  <si>
    <t xml:space="preserve">Awaken 2014 Forums </t>
  </si>
  <si>
    <t>The name Ella carries one of the most prestigious sporting backgrounds in the country. On the eve of the 1984 Wallabies Grand Slam tour of the UK and Ireland Stan Grant talks to the Ellas.</t>
  </si>
  <si>
    <t>Warriors And Legends: Ella</t>
  </si>
  <si>
    <t>Inside Out: Indigenous Imprisonment</t>
  </si>
  <si>
    <t>A look at one man's efforts to tackle the crisis of indigenous imprisonment in a remote corner of New South Wales,But does the rest of Australian society care enough to help a deeply passionate man.</t>
  </si>
  <si>
    <t>Yarning Up</t>
  </si>
  <si>
    <t>A compilation of short documentaries from the top end of Australia, Yarning Up is an initiative aimed at developing regional filmmakers from the Northern Territory.</t>
  </si>
  <si>
    <t>For Megan Cope the dreamtime is a creation story, one that is constantly being created. Her painterly maps of country reveal an Aboriginal perspective and that, for Megan, the dreaming is now.</t>
  </si>
  <si>
    <t>Megan Cope</t>
  </si>
  <si>
    <t>Skydancer</t>
  </si>
  <si>
    <t>The Brooklyn Bridge, the Empire State Building, the World Trade Center: for more than 120 years, Mohawk ironworkers have raised America's modern cityscapes.</t>
  </si>
  <si>
    <t>71mins</t>
  </si>
  <si>
    <t>The Mills family are a well-known Larrakia family from the top end in Darwin, Northern Territory. These traditional owners have managed to maintain their language and stories of country.</t>
  </si>
  <si>
    <t>Larrakia - Darwin</t>
  </si>
  <si>
    <t>6mins</t>
  </si>
  <si>
    <t>We call ourselves Yaegl people from Angourie, New South Wales, and we are determined to keep our heritage alive.</t>
  </si>
  <si>
    <t>Yaegl - Angourie</t>
  </si>
  <si>
    <t>Once Were Warriors</t>
  </si>
  <si>
    <t xml:space="preserve">a l v </t>
  </si>
  <si>
    <t>A family descended from Maori warriors is bedeviled by a violent father and the societal problems of being treated as outcasts.</t>
  </si>
  <si>
    <t>98mins</t>
  </si>
  <si>
    <t>Jason Brown is a Darriebrllum elder from the Bundaberg region in Queensland. He lives on Patty Island just outside the city and shows us his tribe's boundaries and some carved rocks.</t>
  </si>
  <si>
    <t>Darriebrillum - Bundaberg</t>
  </si>
  <si>
    <t>Beryl Carmichael is an elder of the Ngiyeempaa tribe in New South Wales. Her land has many large inland lakes which she explains their stories.</t>
  </si>
  <si>
    <t>Ngiyeempaa - Menindee</t>
  </si>
  <si>
    <t>This program hosted by Rhoda Roberts takes us on a journey exploring the lives of our heroes and personalities as they talk candidly about their photos. This episode features Kyle Vander Kuyp.</t>
  </si>
  <si>
    <t>Time For Pride, A</t>
  </si>
  <si>
    <t>Messengers Of The Region</t>
  </si>
  <si>
    <t>Look, listen, learn and dance with Mugu Kids host Jub. Families are important and Aunty Lorraine Williams from the Larrakia Nation teaches her kids some language words for family members.</t>
  </si>
  <si>
    <t>Noongar people have been solid tool makers for a long, long time. Karli, the boomerang and kitj, the spear are very useful tools.</t>
  </si>
  <si>
    <t>Traditional Tools</t>
  </si>
  <si>
    <t>In this reverse episode, Kayne challenges Brandon to help save animals that live in the city or get into a spot of bother living alongside humans.</t>
  </si>
  <si>
    <t>Melbourne</t>
  </si>
  <si>
    <t>Yarrabah The Musical</t>
  </si>
  <si>
    <t>Opera ignites musical life in the small northern community of Yarrabah</t>
  </si>
  <si>
    <t>Yarrabah: The Musical</t>
  </si>
  <si>
    <t>28mins</t>
  </si>
  <si>
    <t>Eat Like An Afl Star!</t>
  </si>
  <si>
    <t>Movement and a good diet is the key to our health and wellbeing and allows us to be the best we can in our sport and life.</t>
  </si>
  <si>
    <t>Larger Than Life</t>
  </si>
  <si>
    <t>A concert series produced featuring 5 Canadian Aboriginal performers.</t>
  </si>
  <si>
    <t>White Tuft The Little Beaver</t>
  </si>
  <si>
    <t>After one of her babies gets lost in the forest, a mother beaver searches frantically for him, while he is rescued by an unlikely ally</t>
  </si>
  <si>
    <t>74mins</t>
  </si>
  <si>
    <t xml:space="preserve">Express Yourself </t>
  </si>
  <si>
    <t>Some of the best Indigenous comedians and hip hop artists. Hosted by stand-up King, Sean Choolburra. Acts include Sam Conway, Diat Alferink and Kevin Kropinyeri and features music by Maupower.</t>
  </si>
  <si>
    <t>0mins</t>
  </si>
  <si>
    <t>Yorta Yorta Youth</t>
  </si>
  <si>
    <t>The Yorta Yorta Youth Journey is a week of speaking language, walking country, eating traditional foods, learning from elders and hanging out with other young Aboriginal kids.</t>
  </si>
  <si>
    <t>37mins</t>
  </si>
  <si>
    <t>One Mob Filler</t>
  </si>
  <si>
    <t>Revolution</t>
  </si>
  <si>
    <t>4mins</t>
  </si>
  <si>
    <t>Beautiful River</t>
  </si>
  <si>
    <t>One Mob Doco</t>
  </si>
  <si>
    <t>Deep In Me</t>
  </si>
  <si>
    <t>Ochre And Ink</t>
  </si>
  <si>
    <t>The fascinating story of Chinese-Australian artist Zhou Xiaoping and his inspiring but sometimes controversial 23 year collaboration with Aboriginal artists in remote Arnhem Land.</t>
  </si>
  <si>
    <t>Ella 7's 2009</t>
  </si>
  <si>
    <t>Mid North Coast Dolphins v Brisbane Rebels, Rosemeadow Eastern v Waterloo Storm No. 2, Nambucca v Coonamble Rams, Toomelah Tigers v Nari Nari Warriors.</t>
  </si>
  <si>
    <t>59mins</t>
  </si>
  <si>
    <t>2011 Lightning Cup</t>
  </si>
  <si>
    <t>Top End grassroots AFL at its best.</t>
  </si>
  <si>
    <t>Ntjalka Vs Mutitjulu</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</si>
  <si>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</si>
  <si>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</si>
  <si>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</si>
  <si>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</si>
  <si>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Raiders Of The Lost Art</t>
  </si>
  <si>
    <t>Mereny and kep, food and water keep us walang, healthy. How about a yongka stew, a kangaroo stew? Yum yum sounds moorditj!</t>
  </si>
  <si>
    <t>Food And Drink</t>
  </si>
  <si>
    <t>Look, listen, learn and dance with Mugu Kids host Jub as she explores our feelings. The Witchetty Grubs sing their song, All the Good Things and Kirra Somerville reads her book, Lizard Gang.</t>
  </si>
  <si>
    <t>Brandon challenges Kayne to the unthinkable- to lure in a great white shark by beatboxing!</t>
  </si>
  <si>
    <t>Great White Sharks</t>
  </si>
  <si>
    <t>Surviving</t>
  </si>
  <si>
    <t>Donna Marie Ifould lives in Broome and is a Bard woman.  She is the first Indigenous linguist from the Kimberley and has been researching the roots of many Kimberley languages.</t>
  </si>
  <si>
    <t>Donna Ifould</t>
  </si>
  <si>
    <t>23year old Boxer Jorge Kapeen, has been boxing for three years. Before he walked into the Winnunga boxing gym he was overweight and battling alcoholism and depression.</t>
  </si>
  <si>
    <t>Jorge Kapeen</t>
  </si>
  <si>
    <t>Desperate Measures</t>
  </si>
  <si>
    <t>Kerry Reed-Gilbert a Wiradjuri woman takes us on a journey as she talks about her father Kevin's triumphs and struggles and the political views that helped to address Indigenous inequality.</t>
  </si>
  <si>
    <t>Kevin Gilbert</t>
  </si>
  <si>
    <t>Janet Cox recounts her memory of the day she took the desperate measure of sitting in front of 150 police to stop the company Woodside from going onto country to begin drilling near James Price Point.</t>
  </si>
  <si>
    <t>Black Tuesday With Janet Cox</t>
  </si>
  <si>
    <t>Our Footprint</t>
  </si>
  <si>
    <t>Violet takes us on a journey to an old mud hut her 3x Great Grandmother dearly called "Queen Caroline Chisholm Lane and her husband dearly called "King Albert" who raised 10 children at Yass.</t>
  </si>
  <si>
    <t>Violet Sheridan</t>
  </si>
  <si>
    <t>Uncle Max Eulo is the unofficial face of Aboriginal Australia. He has smoked and welcomed the biggest names into this country. Who is Max Eulo, The Smoking Man.</t>
  </si>
  <si>
    <t>Max Eulo</t>
  </si>
  <si>
    <t>Around The Campfire</t>
  </si>
  <si>
    <t>Eddie Roe a Walman Yawuru elder is 83 years of age. He was born in Broome and recounts in this short documentary his life as a Pearl Diver in the 1940's.</t>
  </si>
  <si>
    <t>Broome With Eddie Roe</t>
  </si>
  <si>
    <t>Elder Nancy McDinny takes us on a journey through Karrwa country and her paintings about resistance, restoration and belonging.</t>
  </si>
  <si>
    <t>We Paint We Belong</t>
  </si>
  <si>
    <t>13mins</t>
  </si>
  <si>
    <t>Unearthed</t>
  </si>
  <si>
    <t>15 year old Jada and her 11 years old sister Adi, have formed a musical duo with their father Patrick called Jadadi. Dad coaches them, hoping next year they will play at the Tamworth Country Festival.</t>
  </si>
  <si>
    <t>Jada &amp; Adi</t>
  </si>
  <si>
    <t>Corey Webster is a young hip hop artist with an amazing story.  Angered by racism growing up he was encouraged to put his frustration into lyrics and he discovered a new way to express himself.</t>
  </si>
  <si>
    <t>Corey Webster</t>
  </si>
  <si>
    <t>The artists at Wingellina want to share with you what it means to have somewhere to produce their work.The Art Centre at Wingellina was closed for four years before reopening with a new lease.</t>
  </si>
  <si>
    <t>Language Of Art, The</t>
  </si>
  <si>
    <t>12mins</t>
  </si>
  <si>
    <t>Nathan is an Indigenous emerging musician/singer who studies fulltime at CASM at Adelaide University. He hopes to create a successful career for himself as a country/rock artist.</t>
  </si>
  <si>
    <t>Nathan May</t>
  </si>
  <si>
    <t>11mins</t>
  </si>
  <si>
    <t>Stik n Move recording hip hop artists and brothers Nathan Carter and Michael Weir. Unearthed by triple j in 2013 and the recipients of a Deadly Award for Most Promising New Talent in Music in 2013.</t>
  </si>
  <si>
    <t>Stik N Move</t>
  </si>
  <si>
    <t>Contrary Warrior</t>
  </si>
  <si>
    <t>An intimate, first-person account of the life and work of contemporary Native American activist, artist, ceremonial leader, author and "enemy of the state," Adam Fortunate Eagle.</t>
  </si>
  <si>
    <t>54mins</t>
  </si>
  <si>
    <t>Fusion</t>
  </si>
  <si>
    <t>Hosted by Australia's most versatile Indigenous entertainer, Casey Donovan. Fusion is a program for music lovers of all ages, bringing the best of Indigenous music from around the country,</t>
  </si>
  <si>
    <t>The Blues</t>
  </si>
  <si>
    <t>This brilliant seven part music series contains personal and impressionistic films viewed through the lens of seven famous directors who share a passion for the blues and the stories behind the music.</t>
  </si>
  <si>
    <t>Soul Of A Man, The</t>
  </si>
  <si>
    <t>99mins</t>
  </si>
  <si>
    <t>The Long Walk: 10 Years</t>
  </si>
  <si>
    <t>A look back at Essendon AFL great Michael Long's 2004 walk from Melbourne to Canberra seeking an audience with Prime Minister John Howard to discuss the plight of Australia's Indigenous peoples.</t>
  </si>
  <si>
    <t xml:space="preserve">With Sean Choolburra And Friends </t>
  </si>
  <si>
    <t>NITV Week 7: Sunday 8 February to Saturday 14 February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</si>
</sst>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762000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0506075" cy="19240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43"/>
  <sheetViews>
    <sheetView tabSelected="1" zoomScalePageLayoutView="0" workbookViewId="0" topLeftCell="A1">
      <pane ySplit="3" topLeftCell="A4" activePane="bottomLeft" state="frozen"/>
      <selection pane="topLeft" activeCell="A1" sqref="A1"/>
      <selection pane="bottomLeft" activeCell="G1" sqref="G1:G65536"/>
    </sheetView>
  </sheetViews>
  <sheetFormatPr defaultColWidth="9.140625" defaultRowHeight="15"/>
  <cols>
    <col min="1" max="1" width="10.421875" style="0" bestFit="1" customWidth="1"/>
    <col min="2" max="2" width="10.00390625" style="0" bestFit="1" customWidth="1"/>
    <col min="3" max="3" width="38.140625" style="0" bestFit="1" customWidth="1"/>
    <col min="4" max="4" width="58.28125" style="0" bestFit="1" customWidth="1"/>
    <col min="5" max="5" width="12.7109375" style="0" bestFit="1" customWidth="1"/>
    <col min="6" max="6" width="16.57421875" style="0" bestFit="1" customWidth="1"/>
    <col min="7" max="7" width="67.00390625" style="1" customWidth="1"/>
    <col min="8" max="8" width="17.57421875" style="0" bestFit="1" customWidth="1"/>
    <col min="9" max="9" width="17.00390625" style="0" bestFit="1" customWidth="1"/>
    <col min="10" max="10" width="15.140625" style="0" bestFit="1" customWidth="1"/>
  </cols>
  <sheetData>
    <row r="1" s="2" customFormat="1" ht="151.5" customHeight="1">
      <c r="G1" s="3"/>
    </row>
    <row r="2" spans="1:7" s="2" customFormat="1" ht="52.5" customHeight="1">
      <c r="A2" s="4" t="s">
        <v>321</v>
      </c>
      <c r="B2" s="4"/>
      <c r="C2" s="4"/>
      <c r="D2" s="4"/>
      <c r="G2" s="3"/>
    </row>
    <row r="3" spans="1:10" ht="15">
      <c r="A3" t="s">
        <v>0</v>
      </c>
      <c r="B3" t="s">
        <v>1</v>
      </c>
      <c r="C3" t="s">
        <v>2</v>
      </c>
      <c r="D3" t="s">
        <v>6</v>
      </c>
      <c r="E3" t="s">
        <v>3</v>
      </c>
      <c r="F3" t="s">
        <v>4</v>
      </c>
      <c r="G3" s="1" t="s">
        <v>5</v>
      </c>
      <c r="H3" t="s">
        <v>7</v>
      </c>
      <c r="I3" t="s">
        <v>8</v>
      </c>
      <c r="J3" t="s">
        <v>9</v>
      </c>
    </row>
    <row r="4" spans="1:10" ht="30">
      <c r="A4" t="str">
        <f aca="true" t="shared" si="0" ref="A4:A31">"2015-02-08"</f>
        <v>2015-02-08</v>
      </c>
      <c r="B4" t="str">
        <f>"0500"</f>
        <v>0500</v>
      </c>
      <c r="C4" t="s">
        <v>10</v>
      </c>
      <c r="E4" t="s">
        <v>11</v>
      </c>
      <c r="G4" s="1" t="s">
        <v>12</v>
      </c>
      <c r="H4">
        <v>2012</v>
      </c>
      <c r="I4" t="s">
        <v>14</v>
      </c>
      <c r="J4" t="s">
        <v>15</v>
      </c>
    </row>
    <row r="5" spans="1:10" ht="45">
      <c r="A5" t="str">
        <f t="shared" si="0"/>
        <v>2015-02-08</v>
      </c>
      <c r="B5" t="str">
        <f>"0600"</f>
        <v>0600</v>
      </c>
      <c r="C5" t="s">
        <v>16</v>
      </c>
      <c r="D5" t="s">
        <v>19</v>
      </c>
      <c r="E5" t="s">
        <v>17</v>
      </c>
      <c r="G5" s="1" t="s">
        <v>18</v>
      </c>
      <c r="H5">
        <v>2005</v>
      </c>
      <c r="I5" t="s">
        <v>20</v>
      </c>
      <c r="J5" t="s">
        <v>21</v>
      </c>
    </row>
    <row r="6" spans="1:10" ht="45">
      <c r="A6" t="str">
        <f t="shared" si="0"/>
        <v>2015-02-08</v>
      </c>
      <c r="B6" t="str">
        <f>"0630"</f>
        <v>0630</v>
      </c>
      <c r="C6" t="s">
        <v>22</v>
      </c>
      <c r="D6" t="s">
        <v>24</v>
      </c>
      <c r="E6" t="s">
        <v>17</v>
      </c>
      <c r="G6" s="1" t="s">
        <v>23</v>
      </c>
      <c r="H6">
        <v>2009</v>
      </c>
      <c r="I6" t="s">
        <v>14</v>
      </c>
      <c r="J6" t="s">
        <v>25</v>
      </c>
    </row>
    <row r="7" spans="1:10" ht="45">
      <c r="A7" t="str">
        <f t="shared" si="0"/>
        <v>2015-02-08</v>
      </c>
      <c r="B7" t="str">
        <f>"0700"</f>
        <v>0700</v>
      </c>
      <c r="C7" t="s">
        <v>26</v>
      </c>
      <c r="E7" t="s">
        <v>11</v>
      </c>
      <c r="G7" s="1" t="s">
        <v>27</v>
      </c>
      <c r="H7">
        <v>0</v>
      </c>
      <c r="I7" t="s">
        <v>13</v>
      </c>
      <c r="J7" t="s">
        <v>28</v>
      </c>
    </row>
    <row r="8" spans="1:10" ht="45">
      <c r="A8" t="str">
        <f t="shared" si="0"/>
        <v>2015-02-08</v>
      </c>
      <c r="B8" t="str">
        <f>"0730"</f>
        <v>0730</v>
      </c>
      <c r="C8" t="s">
        <v>29</v>
      </c>
      <c r="E8" t="s">
        <v>17</v>
      </c>
      <c r="G8" s="1" t="s">
        <v>30</v>
      </c>
      <c r="H8">
        <v>2010</v>
      </c>
      <c r="I8" t="s">
        <v>20</v>
      </c>
      <c r="J8" t="s">
        <v>31</v>
      </c>
    </row>
    <row r="9" spans="1:10" ht="45">
      <c r="A9" t="str">
        <f t="shared" si="0"/>
        <v>2015-02-08</v>
      </c>
      <c r="B9" t="str">
        <f>"0800"</f>
        <v>0800</v>
      </c>
      <c r="C9" t="s">
        <v>32</v>
      </c>
      <c r="E9" t="s">
        <v>17</v>
      </c>
      <c r="G9" s="1" t="s">
        <v>33</v>
      </c>
      <c r="H9">
        <v>0</v>
      </c>
      <c r="I9" t="s">
        <v>14</v>
      </c>
      <c r="J9" t="s">
        <v>25</v>
      </c>
    </row>
    <row r="10" spans="1:10" ht="45">
      <c r="A10" t="str">
        <f t="shared" si="0"/>
        <v>2015-02-08</v>
      </c>
      <c r="B10" t="str">
        <f>"0830"</f>
        <v>0830</v>
      </c>
      <c r="C10" t="s">
        <v>34</v>
      </c>
      <c r="E10" t="s">
        <v>17</v>
      </c>
      <c r="G10" s="1" t="s">
        <v>35</v>
      </c>
      <c r="H10">
        <v>2011</v>
      </c>
      <c r="I10" t="s">
        <v>14</v>
      </c>
      <c r="J10" t="s">
        <v>36</v>
      </c>
    </row>
    <row r="11" spans="1:10" ht="45">
      <c r="A11" t="str">
        <f t="shared" si="0"/>
        <v>2015-02-08</v>
      </c>
      <c r="B11" t="str">
        <f>"0900"</f>
        <v>0900</v>
      </c>
      <c r="C11" t="s">
        <v>37</v>
      </c>
      <c r="D11" t="s">
        <v>39</v>
      </c>
      <c r="E11" t="s">
        <v>17</v>
      </c>
      <c r="G11" s="1" t="s">
        <v>38</v>
      </c>
      <c r="H11">
        <v>2012</v>
      </c>
      <c r="I11" t="s">
        <v>14</v>
      </c>
      <c r="J11" t="s">
        <v>21</v>
      </c>
    </row>
    <row r="12" spans="1:10" ht="45">
      <c r="A12" t="str">
        <f t="shared" si="0"/>
        <v>2015-02-08</v>
      </c>
      <c r="B12" t="str">
        <f>"0930"</f>
        <v>0930</v>
      </c>
      <c r="C12" t="s">
        <v>26</v>
      </c>
      <c r="E12" t="s">
        <v>17</v>
      </c>
      <c r="G12" s="1" t="s">
        <v>27</v>
      </c>
      <c r="H12">
        <v>0</v>
      </c>
      <c r="I12" t="s">
        <v>14</v>
      </c>
      <c r="J12" t="s">
        <v>21</v>
      </c>
    </row>
    <row r="13" spans="1:10" ht="45">
      <c r="A13" t="str">
        <f t="shared" si="0"/>
        <v>2015-02-08</v>
      </c>
      <c r="B13" t="str">
        <f>"1000"</f>
        <v>1000</v>
      </c>
      <c r="C13" t="s">
        <v>40</v>
      </c>
      <c r="D13" t="s">
        <v>42</v>
      </c>
      <c r="G13" s="1" t="s">
        <v>41</v>
      </c>
      <c r="H13">
        <v>2014</v>
      </c>
      <c r="I13" t="s">
        <v>14</v>
      </c>
      <c r="J13" t="s">
        <v>43</v>
      </c>
    </row>
    <row r="14" spans="1:10" ht="45">
      <c r="A14" t="str">
        <f t="shared" si="0"/>
        <v>2015-02-08</v>
      </c>
      <c r="B14" t="str">
        <f>"1200"</f>
        <v>1200</v>
      </c>
      <c r="C14" t="s">
        <v>44</v>
      </c>
      <c r="E14" t="s">
        <v>45</v>
      </c>
      <c r="G14" s="1" t="s">
        <v>46</v>
      </c>
      <c r="H14">
        <v>2015</v>
      </c>
      <c r="I14" t="s">
        <v>14</v>
      </c>
      <c r="J14" t="s">
        <v>28</v>
      </c>
    </row>
    <row r="15" spans="1:10" ht="45">
      <c r="A15" t="str">
        <f t="shared" si="0"/>
        <v>2015-02-08</v>
      </c>
      <c r="B15" t="str">
        <f>"1230"</f>
        <v>1230</v>
      </c>
      <c r="C15" t="s">
        <v>47</v>
      </c>
      <c r="E15" t="s">
        <v>17</v>
      </c>
      <c r="G15" s="1" t="s">
        <v>48</v>
      </c>
      <c r="H15">
        <v>0</v>
      </c>
      <c r="I15" t="s">
        <v>14</v>
      </c>
      <c r="J15" t="s">
        <v>49</v>
      </c>
    </row>
    <row r="16" spans="1:10" ht="45">
      <c r="A16" t="str">
        <f t="shared" si="0"/>
        <v>2015-02-08</v>
      </c>
      <c r="B16" t="str">
        <f>"1300"</f>
        <v>1300</v>
      </c>
      <c r="C16" t="s">
        <v>50</v>
      </c>
      <c r="D16" t="s">
        <v>52</v>
      </c>
      <c r="E16" t="s">
        <v>11</v>
      </c>
      <c r="G16" s="1" t="s">
        <v>51</v>
      </c>
      <c r="H16">
        <v>2013</v>
      </c>
      <c r="I16" t="s">
        <v>14</v>
      </c>
      <c r="J16" t="s">
        <v>15</v>
      </c>
    </row>
    <row r="17" spans="1:10" ht="30">
      <c r="A17" t="str">
        <f t="shared" si="0"/>
        <v>2015-02-08</v>
      </c>
      <c r="B17" t="str">
        <f>"1400"</f>
        <v>1400</v>
      </c>
      <c r="C17" t="s">
        <v>53</v>
      </c>
      <c r="G17" s="1" t="s">
        <v>54</v>
      </c>
      <c r="H17">
        <v>0</v>
      </c>
      <c r="I17" t="s">
        <v>14</v>
      </c>
      <c r="J17" t="s">
        <v>55</v>
      </c>
    </row>
    <row r="18" spans="1:10" ht="30">
      <c r="A18" t="str">
        <f t="shared" si="0"/>
        <v>2015-02-08</v>
      </c>
      <c r="B18" t="str">
        <f>"1500"</f>
        <v>1500</v>
      </c>
      <c r="C18" t="s">
        <v>56</v>
      </c>
      <c r="G18" s="1" t="s">
        <v>57</v>
      </c>
      <c r="H18">
        <v>0</v>
      </c>
      <c r="I18" t="s">
        <v>13</v>
      </c>
      <c r="J18" t="s">
        <v>58</v>
      </c>
    </row>
    <row r="19" spans="1:10" ht="45">
      <c r="A19" t="str">
        <f t="shared" si="0"/>
        <v>2015-02-08</v>
      </c>
      <c r="B19" t="str">
        <f>"1600"</f>
        <v>1600</v>
      </c>
      <c r="C19" t="s">
        <v>59</v>
      </c>
      <c r="E19" t="s">
        <v>17</v>
      </c>
      <c r="G19" s="1" t="s">
        <v>60</v>
      </c>
      <c r="H19">
        <v>0</v>
      </c>
      <c r="I19" t="s">
        <v>13</v>
      </c>
      <c r="J19" t="s">
        <v>61</v>
      </c>
    </row>
    <row r="20" spans="1:10" ht="45">
      <c r="A20" t="str">
        <f t="shared" si="0"/>
        <v>2015-02-08</v>
      </c>
      <c r="B20" t="str">
        <f>"1700"</f>
        <v>1700</v>
      </c>
      <c r="C20" t="s">
        <v>62</v>
      </c>
      <c r="G20" s="1" t="s">
        <v>63</v>
      </c>
      <c r="H20">
        <v>2015</v>
      </c>
      <c r="I20" t="s">
        <v>64</v>
      </c>
      <c r="J20" t="s">
        <v>28</v>
      </c>
    </row>
    <row r="21" spans="1:10" ht="45">
      <c r="A21" t="str">
        <f t="shared" si="0"/>
        <v>2015-02-08</v>
      </c>
      <c r="B21" t="str">
        <f>"1730"</f>
        <v>1730</v>
      </c>
      <c r="C21" t="s">
        <v>44</v>
      </c>
      <c r="E21" t="s">
        <v>45</v>
      </c>
      <c r="G21" s="1" t="s">
        <v>46</v>
      </c>
      <c r="H21">
        <v>2015</v>
      </c>
      <c r="I21" t="s">
        <v>14</v>
      </c>
      <c r="J21" t="s">
        <v>28</v>
      </c>
    </row>
    <row r="22" spans="1:10" ht="30">
      <c r="A22" t="str">
        <f t="shared" si="0"/>
        <v>2015-02-08</v>
      </c>
      <c r="B22" t="str">
        <f>"1800"</f>
        <v>1800</v>
      </c>
      <c r="C22" t="s">
        <v>65</v>
      </c>
      <c r="E22" t="s">
        <v>45</v>
      </c>
      <c r="G22" s="1" t="s">
        <v>66</v>
      </c>
      <c r="H22">
        <v>0</v>
      </c>
      <c r="I22" t="s">
        <v>13</v>
      </c>
      <c r="J22" t="s">
        <v>67</v>
      </c>
    </row>
    <row r="23" spans="1:10" ht="45">
      <c r="A23" t="str">
        <f t="shared" si="0"/>
        <v>2015-02-08</v>
      </c>
      <c r="B23" t="str">
        <f>"1900"</f>
        <v>1900</v>
      </c>
      <c r="C23" t="s">
        <v>68</v>
      </c>
      <c r="D23" t="s">
        <v>70</v>
      </c>
      <c r="E23" t="s">
        <v>17</v>
      </c>
      <c r="G23" s="1" t="s">
        <v>69</v>
      </c>
      <c r="H23">
        <v>2013</v>
      </c>
      <c r="I23" t="s">
        <v>14</v>
      </c>
      <c r="J23" t="s">
        <v>71</v>
      </c>
    </row>
    <row r="24" spans="1:10" ht="15">
      <c r="A24" t="str">
        <f t="shared" si="0"/>
        <v>2015-02-08</v>
      </c>
      <c r="B24" t="str">
        <f>"1915"</f>
        <v>1915</v>
      </c>
      <c r="C24" t="s">
        <v>68</v>
      </c>
      <c r="D24" t="s">
        <v>73</v>
      </c>
      <c r="E24" t="s">
        <v>17</v>
      </c>
      <c r="G24" s="1" t="s">
        <v>72</v>
      </c>
      <c r="H24">
        <v>2013</v>
      </c>
      <c r="I24" t="s">
        <v>14</v>
      </c>
      <c r="J24" t="s">
        <v>71</v>
      </c>
    </row>
    <row r="25" spans="1:10" ht="30">
      <c r="A25" t="str">
        <f t="shared" si="0"/>
        <v>2015-02-08</v>
      </c>
      <c r="B25" t="str">
        <f>"1930"</f>
        <v>1930</v>
      </c>
      <c r="C25" t="s">
        <v>74</v>
      </c>
      <c r="E25" t="s">
        <v>11</v>
      </c>
      <c r="F25" t="s">
        <v>75</v>
      </c>
      <c r="G25" s="1" t="s">
        <v>76</v>
      </c>
      <c r="H25">
        <v>2006</v>
      </c>
      <c r="I25" t="s">
        <v>77</v>
      </c>
      <c r="J25" t="s">
        <v>78</v>
      </c>
    </row>
    <row r="26" spans="1:10" ht="45">
      <c r="A26" t="str">
        <f t="shared" si="0"/>
        <v>2015-02-08</v>
      </c>
      <c r="B26" t="str">
        <f>"2030"</f>
        <v>2030</v>
      </c>
      <c r="C26" t="s">
        <v>79</v>
      </c>
      <c r="E26" t="s">
        <v>11</v>
      </c>
      <c r="G26" s="1" t="s">
        <v>80</v>
      </c>
      <c r="H26">
        <v>0</v>
      </c>
      <c r="I26" t="s">
        <v>13</v>
      </c>
      <c r="J26" t="s">
        <v>81</v>
      </c>
    </row>
    <row r="27" spans="1:10" ht="30">
      <c r="A27" t="str">
        <f t="shared" si="0"/>
        <v>2015-02-08</v>
      </c>
      <c r="B27" t="str">
        <f>"2100"</f>
        <v>2100</v>
      </c>
      <c r="C27" t="s">
        <v>82</v>
      </c>
      <c r="E27" t="s">
        <v>17</v>
      </c>
      <c r="G27" s="1" t="s">
        <v>83</v>
      </c>
      <c r="H27">
        <v>2013</v>
      </c>
      <c r="I27" t="s">
        <v>14</v>
      </c>
      <c r="J27" t="s">
        <v>81</v>
      </c>
    </row>
    <row r="28" spans="1:10" ht="30">
      <c r="A28" t="str">
        <f t="shared" si="0"/>
        <v>2015-02-08</v>
      </c>
      <c r="B28" t="str">
        <f>"2130"</f>
        <v>2130</v>
      </c>
      <c r="C28" t="s">
        <v>84</v>
      </c>
      <c r="D28" t="s">
        <v>13</v>
      </c>
      <c r="E28" t="s">
        <v>85</v>
      </c>
      <c r="F28" t="s">
        <v>86</v>
      </c>
      <c r="G28" s="1" t="s">
        <v>87</v>
      </c>
      <c r="H28">
        <v>0</v>
      </c>
      <c r="I28" t="s">
        <v>88</v>
      </c>
      <c r="J28" t="s">
        <v>89</v>
      </c>
    </row>
    <row r="29" spans="1:10" ht="45">
      <c r="A29" t="str">
        <f t="shared" si="0"/>
        <v>2015-02-08</v>
      </c>
      <c r="B29" t="str">
        <f>"2300"</f>
        <v>2300</v>
      </c>
      <c r="C29" t="s">
        <v>90</v>
      </c>
      <c r="E29" t="s">
        <v>17</v>
      </c>
      <c r="G29" s="1" t="s">
        <v>91</v>
      </c>
      <c r="H29">
        <v>1988</v>
      </c>
      <c r="I29" t="s">
        <v>14</v>
      </c>
      <c r="J29" t="s">
        <v>25</v>
      </c>
    </row>
    <row r="30" spans="1:10" ht="45">
      <c r="A30" t="str">
        <f t="shared" si="0"/>
        <v>2015-02-08</v>
      </c>
      <c r="B30" t="str">
        <f>"2330"</f>
        <v>2330</v>
      </c>
      <c r="C30" t="s">
        <v>68</v>
      </c>
      <c r="D30" t="s">
        <v>70</v>
      </c>
      <c r="E30" t="s">
        <v>17</v>
      </c>
      <c r="G30" s="1" t="s">
        <v>69</v>
      </c>
      <c r="H30">
        <v>2013</v>
      </c>
      <c r="I30" t="s">
        <v>14</v>
      </c>
      <c r="J30" t="s">
        <v>71</v>
      </c>
    </row>
    <row r="31" spans="1:10" ht="15">
      <c r="A31" t="str">
        <f t="shared" si="0"/>
        <v>2015-02-08</v>
      </c>
      <c r="B31" t="str">
        <f>"2345"</f>
        <v>2345</v>
      </c>
      <c r="C31" t="s">
        <v>68</v>
      </c>
      <c r="D31" t="s">
        <v>73</v>
      </c>
      <c r="E31" t="s">
        <v>17</v>
      </c>
      <c r="G31" s="1" t="s">
        <v>72</v>
      </c>
      <c r="H31">
        <v>2013</v>
      </c>
      <c r="I31" t="s">
        <v>14</v>
      </c>
      <c r="J31" t="s">
        <v>71</v>
      </c>
    </row>
    <row r="32" spans="1:10" ht="30">
      <c r="A32" t="str">
        <f aca="true" t="shared" si="1" ref="A32:A64">"2015-02-09"</f>
        <v>2015-02-09</v>
      </c>
      <c r="B32" t="str">
        <f>"0000"</f>
        <v>0000</v>
      </c>
      <c r="C32" t="s">
        <v>10</v>
      </c>
      <c r="E32" t="s">
        <v>11</v>
      </c>
      <c r="G32" s="1" t="s">
        <v>12</v>
      </c>
      <c r="H32">
        <v>2012</v>
      </c>
      <c r="I32" t="s">
        <v>14</v>
      </c>
      <c r="J32" t="s">
        <v>58</v>
      </c>
    </row>
    <row r="33" spans="1:10" ht="45">
      <c r="A33" t="str">
        <f t="shared" si="1"/>
        <v>2015-02-09</v>
      </c>
      <c r="B33" t="str">
        <f>"0600"</f>
        <v>0600</v>
      </c>
      <c r="C33" t="s">
        <v>16</v>
      </c>
      <c r="D33" t="s">
        <v>93</v>
      </c>
      <c r="E33" t="s">
        <v>17</v>
      </c>
      <c r="G33" s="1" t="s">
        <v>18</v>
      </c>
      <c r="H33">
        <v>2005</v>
      </c>
      <c r="I33" t="s">
        <v>20</v>
      </c>
      <c r="J33" t="s">
        <v>21</v>
      </c>
    </row>
    <row r="34" spans="1:10" ht="45">
      <c r="A34" t="str">
        <f t="shared" si="1"/>
        <v>2015-02-09</v>
      </c>
      <c r="B34" t="str">
        <f>"0630"</f>
        <v>0630</v>
      </c>
      <c r="C34" t="s">
        <v>29</v>
      </c>
      <c r="E34" t="s">
        <v>17</v>
      </c>
      <c r="G34" s="1" t="s">
        <v>30</v>
      </c>
      <c r="H34">
        <v>2010</v>
      </c>
      <c r="I34" t="s">
        <v>20</v>
      </c>
      <c r="J34" t="s">
        <v>31</v>
      </c>
    </row>
    <row r="35" spans="1:10" ht="45">
      <c r="A35" t="str">
        <f t="shared" si="1"/>
        <v>2015-02-09</v>
      </c>
      <c r="B35" t="str">
        <f>"0700"</f>
        <v>0700</v>
      </c>
      <c r="C35" t="s">
        <v>26</v>
      </c>
      <c r="E35" t="s">
        <v>17</v>
      </c>
      <c r="G35" s="1" t="s">
        <v>27</v>
      </c>
      <c r="H35">
        <v>0</v>
      </c>
      <c r="I35" t="s">
        <v>13</v>
      </c>
      <c r="J35" t="s">
        <v>21</v>
      </c>
    </row>
    <row r="36" spans="1:10" ht="45">
      <c r="A36" t="str">
        <f t="shared" si="1"/>
        <v>2015-02-09</v>
      </c>
      <c r="B36" t="str">
        <f>"0730"</f>
        <v>0730</v>
      </c>
      <c r="C36" t="s">
        <v>94</v>
      </c>
      <c r="D36" t="s">
        <v>96</v>
      </c>
      <c r="E36" t="s">
        <v>11</v>
      </c>
      <c r="G36" s="1" t="s">
        <v>95</v>
      </c>
      <c r="H36">
        <v>1982</v>
      </c>
      <c r="I36" t="s">
        <v>97</v>
      </c>
      <c r="J36" t="s">
        <v>25</v>
      </c>
    </row>
    <row r="37" spans="1:10" ht="45">
      <c r="A37" t="str">
        <f t="shared" si="1"/>
        <v>2015-02-09</v>
      </c>
      <c r="B37" t="str">
        <f>"0800"</f>
        <v>0800</v>
      </c>
      <c r="C37" t="s">
        <v>32</v>
      </c>
      <c r="E37" t="s">
        <v>17</v>
      </c>
      <c r="G37" s="1" t="s">
        <v>98</v>
      </c>
      <c r="H37">
        <v>0</v>
      </c>
      <c r="I37" t="s">
        <v>14</v>
      </c>
      <c r="J37" t="s">
        <v>28</v>
      </c>
    </row>
    <row r="38" spans="1:10" ht="15">
      <c r="A38" t="str">
        <f t="shared" si="1"/>
        <v>2015-02-09</v>
      </c>
      <c r="B38" t="str">
        <f>"0830"</f>
        <v>0830</v>
      </c>
      <c r="C38" t="s">
        <v>22</v>
      </c>
      <c r="D38" t="s">
        <v>100</v>
      </c>
      <c r="E38" t="s">
        <v>17</v>
      </c>
      <c r="G38" s="1" t="s">
        <v>99</v>
      </c>
      <c r="H38">
        <v>2009</v>
      </c>
      <c r="I38" t="s">
        <v>14</v>
      </c>
      <c r="J38" t="s">
        <v>25</v>
      </c>
    </row>
    <row r="39" spans="1:10" ht="45">
      <c r="A39" t="str">
        <f t="shared" si="1"/>
        <v>2015-02-09</v>
      </c>
      <c r="B39" t="str">
        <f>"0900"</f>
        <v>0900</v>
      </c>
      <c r="C39" t="s">
        <v>34</v>
      </c>
      <c r="E39" t="s">
        <v>17</v>
      </c>
      <c r="G39" s="1" t="s">
        <v>35</v>
      </c>
      <c r="H39">
        <v>2011</v>
      </c>
      <c r="I39" t="s">
        <v>14</v>
      </c>
      <c r="J39" t="s">
        <v>36</v>
      </c>
    </row>
    <row r="40" spans="1:10" ht="45">
      <c r="A40" t="str">
        <f t="shared" si="1"/>
        <v>2015-02-09</v>
      </c>
      <c r="B40" t="str">
        <f>"0930"</f>
        <v>0930</v>
      </c>
      <c r="C40" t="s">
        <v>37</v>
      </c>
      <c r="D40" t="s">
        <v>102</v>
      </c>
      <c r="E40" t="s">
        <v>17</v>
      </c>
      <c r="G40" s="1" t="s">
        <v>101</v>
      </c>
      <c r="H40">
        <v>2012</v>
      </c>
      <c r="I40" t="s">
        <v>14</v>
      </c>
      <c r="J40" t="s">
        <v>21</v>
      </c>
    </row>
    <row r="41" spans="1:10" ht="45">
      <c r="A41" t="str">
        <f t="shared" si="1"/>
        <v>2015-02-09</v>
      </c>
      <c r="B41" t="str">
        <f>"1000"</f>
        <v>1000</v>
      </c>
      <c r="C41" t="s">
        <v>62</v>
      </c>
      <c r="G41" s="1" t="s">
        <v>63</v>
      </c>
      <c r="H41">
        <v>2015</v>
      </c>
      <c r="I41" t="s">
        <v>64</v>
      </c>
      <c r="J41" t="s">
        <v>28</v>
      </c>
    </row>
    <row r="42" spans="1:10" ht="45">
      <c r="A42" t="str">
        <f t="shared" si="1"/>
        <v>2015-02-09</v>
      </c>
      <c r="B42" t="str">
        <f>"1030"</f>
        <v>1030</v>
      </c>
      <c r="C42" t="s">
        <v>68</v>
      </c>
      <c r="D42" t="s">
        <v>70</v>
      </c>
      <c r="E42" t="s">
        <v>17</v>
      </c>
      <c r="G42" s="1" t="s">
        <v>69</v>
      </c>
      <c r="H42">
        <v>2013</v>
      </c>
      <c r="I42" t="s">
        <v>14</v>
      </c>
      <c r="J42" t="s">
        <v>71</v>
      </c>
    </row>
    <row r="43" spans="1:10" ht="15">
      <c r="A43" t="str">
        <f t="shared" si="1"/>
        <v>2015-02-09</v>
      </c>
      <c r="B43" t="str">
        <f>"1045"</f>
        <v>1045</v>
      </c>
      <c r="C43" t="s">
        <v>68</v>
      </c>
      <c r="D43" t="s">
        <v>73</v>
      </c>
      <c r="E43" t="s">
        <v>17</v>
      </c>
      <c r="G43" s="1" t="s">
        <v>72</v>
      </c>
      <c r="H43">
        <v>2013</v>
      </c>
      <c r="I43" t="s">
        <v>14</v>
      </c>
      <c r="J43" t="s">
        <v>71</v>
      </c>
    </row>
    <row r="44" spans="1:10" ht="30">
      <c r="A44" t="str">
        <f t="shared" si="1"/>
        <v>2015-02-09</v>
      </c>
      <c r="B44" t="str">
        <f>"1100"</f>
        <v>1100</v>
      </c>
      <c r="C44" t="s">
        <v>65</v>
      </c>
      <c r="E44" t="s">
        <v>45</v>
      </c>
      <c r="G44" s="1" t="s">
        <v>66</v>
      </c>
      <c r="H44">
        <v>0</v>
      </c>
      <c r="I44" t="s">
        <v>13</v>
      </c>
      <c r="J44" t="s">
        <v>67</v>
      </c>
    </row>
    <row r="45" spans="1:10" ht="45">
      <c r="A45" t="str">
        <f t="shared" si="1"/>
        <v>2015-02-09</v>
      </c>
      <c r="B45" t="str">
        <f>"1200"</f>
        <v>1200</v>
      </c>
      <c r="C45" t="s">
        <v>79</v>
      </c>
      <c r="E45" t="s">
        <v>11</v>
      </c>
      <c r="G45" s="1" t="s">
        <v>80</v>
      </c>
      <c r="H45">
        <v>0</v>
      </c>
      <c r="I45" t="s">
        <v>13</v>
      </c>
      <c r="J45" t="s">
        <v>81</v>
      </c>
    </row>
    <row r="46" spans="1:10" ht="45">
      <c r="A46" t="str">
        <f t="shared" si="1"/>
        <v>2015-02-09</v>
      </c>
      <c r="B46" t="str">
        <f>"1230"</f>
        <v>1230</v>
      </c>
      <c r="C46" t="s">
        <v>103</v>
      </c>
      <c r="E46" t="s">
        <v>17</v>
      </c>
      <c r="G46" s="1" t="s">
        <v>104</v>
      </c>
      <c r="H46">
        <v>2012</v>
      </c>
      <c r="I46" t="s">
        <v>14</v>
      </c>
      <c r="J46" t="s">
        <v>105</v>
      </c>
    </row>
    <row r="47" spans="1:10" ht="45">
      <c r="A47" t="str">
        <f t="shared" si="1"/>
        <v>2015-02-09</v>
      </c>
      <c r="B47" t="str">
        <f>"1330"</f>
        <v>1330</v>
      </c>
      <c r="C47" t="s">
        <v>106</v>
      </c>
      <c r="E47" t="s">
        <v>17</v>
      </c>
      <c r="G47" s="1" t="s">
        <v>107</v>
      </c>
      <c r="H47">
        <v>2011</v>
      </c>
      <c r="I47" t="s">
        <v>14</v>
      </c>
      <c r="J47" t="s">
        <v>108</v>
      </c>
    </row>
    <row r="48" spans="1:10" ht="30">
      <c r="A48" t="str">
        <f t="shared" si="1"/>
        <v>2015-02-09</v>
      </c>
      <c r="B48" t="str">
        <f>"1400"</f>
        <v>1400</v>
      </c>
      <c r="C48" t="s">
        <v>82</v>
      </c>
      <c r="E48" t="s">
        <v>17</v>
      </c>
      <c r="G48" s="1" t="s">
        <v>83</v>
      </c>
      <c r="H48">
        <v>2013</v>
      </c>
      <c r="I48" t="s">
        <v>14</v>
      </c>
      <c r="J48" t="s">
        <v>81</v>
      </c>
    </row>
    <row r="49" spans="1:10" ht="45">
      <c r="A49" t="str">
        <f t="shared" si="1"/>
        <v>2015-02-09</v>
      </c>
      <c r="B49" t="str">
        <f>"1430"</f>
        <v>1430</v>
      </c>
      <c r="C49" t="s">
        <v>32</v>
      </c>
      <c r="E49" t="s">
        <v>17</v>
      </c>
      <c r="G49" s="1" t="s">
        <v>98</v>
      </c>
      <c r="H49">
        <v>0</v>
      </c>
      <c r="I49" t="s">
        <v>14</v>
      </c>
      <c r="J49" t="s">
        <v>28</v>
      </c>
    </row>
    <row r="50" spans="1:10" ht="45">
      <c r="A50" t="str">
        <f t="shared" si="1"/>
        <v>2015-02-09</v>
      </c>
      <c r="B50" t="str">
        <f>"1500"</f>
        <v>1500</v>
      </c>
      <c r="C50" t="s">
        <v>29</v>
      </c>
      <c r="E50" t="s">
        <v>17</v>
      </c>
      <c r="G50" s="1" t="s">
        <v>30</v>
      </c>
      <c r="H50">
        <v>2010</v>
      </c>
      <c r="I50" t="s">
        <v>20</v>
      </c>
      <c r="J50" t="s">
        <v>31</v>
      </c>
    </row>
    <row r="51" spans="1:10" ht="45">
      <c r="A51" t="str">
        <f t="shared" si="1"/>
        <v>2015-02-09</v>
      </c>
      <c r="B51" t="str">
        <f>"1530"</f>
        <v>1530</v>
      </c>
      <c r="C51" t="s">
        <v>37</v>
      </c>
      <c r="D51" t="s">
        <v>102</v>
      </c>
      <c r="E51" t="s">
        <v>17</v>
      </c>
      <c r="G51" s="1" t="s">
        <v>101</v>
      </c>
      <c r="H51">
        <v>2012</v>
      </c>
      <c r="I51" t="s">
        <v>14</v>
      </c>
      <c r="J51" t="s">
        <v>21</v>
      </c>
    </row>
    <row r="52" spans="1:10" ht="45">
      <c r="A52" t="str">
        <f t="shared" si="1"/>
        <v>2015-02-09</v>
      </c>
      <c r="B52" t="str">
        <f>"1600"</f>
        <v>1600</v>
      </c>
      <c r="C52" t="s">
        <v>34</v>
      </c>
      <c r="E52" t="s">
        <v>17</v>
      </c>
      <c r="G52" s="1" t="s">
        <v>35</v>
      </c>
      <c r="H52">
        <v>2011</v>
      </c>
      <c r="I52" t="s">
        <v>14</v>
      </c>
      <c r="J52" t="s">
        <v>36</v>
      </c>
    </row>
    <row r="53" spans="1:10" ht="45">
      <c r="A53" t="str">
        <f t="shared" si="1"/>
        <v>2015-02-09</v>
      </c>
      <c r="B53" t="str">
        <f>"1630"</f>
        <v>1630</v>
      </c>
      <c r="C53" t="s">
        <v>26</v>
      </c>
      <c r="E53" t="s">
        <v>17</v>
      </c>
      <c r="G53" s="1" t="s">
        <v>27</v>
      </c>
      <c r="H53">
        <v>0</v>
      </c>
      <c r="I53" t="s">
        <v>13</v>
      </c>
      <c r="J53" t="s">
        <v>21</v>
      </c>
    </row>
    <row r="54" spans="1:10" ht="45">
      <c r="A54" t="str">
        <f t="shared" si="1"/>
        <v>2015-02-09</v>
      </c>
      <c r="B54" t="str">
        <f>"1700"</f>
        <v>1700</v>
      </c>
      <c r="C54" t="s">
        <v>94</v>
      </c>
      <c r="D54" t="s">
        <v>96</v>
      </c>
      <c r="E54" t="s">
        <v>11</v>
      </c>
      <c r="G54" s="1" t="s">
        <v>95</v>
      </c>
      <c r="H54">
        <v>1982</v>
      </c>
      <c r="I54" t="s">
        <v>97</v>
      </c>
      <c r="J54" t="s">
        <v>25</v>
      </c>
    </row>
    <row r="55" spans="1:10" ht="45">
      <c r="A55" t="str">
        <f t="shared" si="1"/>
        <v>2015-02-09</v>
      </c>
      <c r="B55" t="str">
        <f>"1730"</f>
        <v>1730</v>
      </c>
      <c r="C55" t="s">
        <v>109</v>
      </c>
      <c r="E55" t="s">
        <v>45</v>
      </c>
      <c r="G55" s="1" t="s">
        <v>46</v>
      </c>
      <c r="H55">
        <v>2015</v>
      </c>
      <c r="I55" t="s">
        <v>14</v>
      </c>
      <c r="J55" t="s">
        <v>28</v>
      </c>
    </row>
    <row r="56" spans="1:10" ht="45">
      <c r="A56" t="str">
        <f t="shared" si="1"/>
        <v>2015-02-09</v>
      </c>
      <c r="B56" t="str">
        <f>"1800"</f>
        <v>1800</v>
      </c>
      <c r="C56" t="s">
        <v>110</v>
      </c>
      <c r="E56" t="s">
        <v>17</v>
      </c>
      <c r="G56" s="1" t="s">
        <v>111</v>
      </c>
      <c r="H56">
        <v>0</v>
      </c>
      <c r="I56" t="s">
        <v>20</v>
      </c>
      <c r="J56" t="s">
        <v>21</v>
      </c>
    </row>
    <row r="57" spans="1:10" ht="45">
      <c r="A57" t="str">
        <f t="shared" si="1"/>
        <v>2015-02-09</v>
      </c>
      <c r="B57" t="str">
        <f>"1830"</f>
        <v>1830</v>
      </c>
      <c r="C57" t="s">
        <v>113</v>
      </c>
      <c r="E57" t="s">
        <v>17</v>
      </c>
      <c r="G57" s="1" t="s">
        <v>114</v>
      </c>
      <c r="H57">
        <v>0</v>
      </c>
      <c r="I57" t="s">
        <v>14</v>
      </c>
      <c r="J57" t="s">
        <v>25</v>
      </c>
    </row>
    <row r="58" spans="1:10" ht="45">
      <c r="A58" t="str">
        <f t="shared" si="1"/>
        <v>2015-02-09</v>
      </c>
      <c r="B58" t="str">
        <f>"1900"</f>
        <v>1900</v>
      </c>
      <c r="C58" t="s">
        <v>109</v>
      </c>
      <c r="E58" t="s">
        <v>45</v>
      </c>
      <c r="G58" s="1" t="s">
        <v>46</v>
      </c>
      <c r="H58">
        <v>2015</v>
      </c>
      <c r="I58" t="s">
        <v>14</v>
      </c>
      <c r="J58" t="s">
        <v>28</v>
      </c>
    </row>
    <row r="59" spans="1:10" ht="30">
      <c r="A59" t="str">
        <f t="shared" si="1"/>
        <v>2015-02-09</v>
      </c>
      <c r="B59" t="str">
        <f>"1930"</f>
        <v>1930</v>
      </c>
      <c r="C59" t="s">
        <v>116</v>
      </c>
      <c r="E59" t="s">
        <v>11</v>
      </c>
      <c r="G59" s="1" t="s">
        <v>117</v>
      </c>
      <c r="H59">
        <v>2012</v>
      </c>
      <c r="I59" t="s">
        <v>20</v>
      </c>
      <c r="J59" t="s">
        <v>119</v>
      </c>
    </row>
    <row r="60" spans="1:10" ht="45">
      <c r="A60" t="str">
        <f t="shared" si="1"/>
        <v>2015-02-09</v>
      </c>
      <c r="B60" t="str">
        <f>"2050"</f>
        <v>2050</v>
      </c>
      <c r="C60" t="s">
        <v>120</v>
      </c>
      <c r="D60" t="s">
        <v>122</v>
      </c>
      <c r="E60" t="s">
        <v>17</v>
      </c>
      <c r="G60" s="1" t="s">
        <v>121</v>
      </c>
      <c r="H60">
        <v>0</v>
      </c>
      <c r="I60" t="s">
        <v>14</v>
      </c>
      <c r="J60" t="s">
        <v>123</v>
      </c>
    </row>
    <row r="61" spans="1:10" ht="15" customHeight="1">
      <c r="A61" t="str">
        <f t="shared" si="1"/>
        <v>2015-02-09</v>
      </c>
      <c r="B61" t="str">
        <f>"2100"</f>
        <v>2100</v>
      </c>
      <c r="C61" t="s">
        <v>124</v>
      </c>
      <c r="D61" t="s">
        <v>13</v>
      </c>
      <c r="E61" t="s">
        <v>125</v>
      </c>
      <c r="F61" t="s">
        <v>126</v>
      </c>
      <c r="G61" s="1" t="s">
        <v>127</v>
      </c>
      <c r="H61">
        <v>2007</v>
      </c>
      <c r="I61" t="s">
        <v>14</v>
      </c>
      <c r="J61" t="s">
        <v>128</v>
      </c>
    </row>
    <row r="62" spans="1:10" ht="45">
      <c r="A62" t="str">
        <f t="shared" si="1"/>
        <v>2015-02-09</v>
      </c>
      <c r="B62" t="str">
        <f>"2230"</f>
        <v>2230</v>
      </c>
      <c r="C62" t="s">
        <v>129</v>
      </c>
      <c r="E62" t="s">
        <v>17</v>
      </c>
      <c r="F62" t="s">
        <v>130</v>
      </c>
      <c r="G62" s="1" t="s">
        <v>131</v>
      </c>
      <c r="H62">
        <v>2013</v>
      </c>
      <c r="I62" t="s">
        <v>14</v>
      </c>
      <c r="J62" t="s">
        <v>25</v>
      </c>
    </row>
    <row r="63" spans="1:10" ht="45">
      <c r="A63" t="str">
        <f t="shared" si="1"/>
        <v>2015-02-09</v>
      </c>
      <c r="B63" t="str">
        <f>"2300"</f>
        <v>2300</v>
      </c>
      <c r="C63" t="s">
        <v>109</v>
      </c>
      <c r="E63" t="s">
        <v>45</v>
      </c>
      <c r="G63" s="1" t="s">
        <v>46</v>
      </c>
      <c r="H63">
        <v>2015</v>
      </c>
      <c r="I63" t="s">
        <v>14</v>
      </c>
      <c r="J63" t="s">
        <v>28</v>
      </c>
    </row>
    <row r="64" spans="1:10" ht="45">
      <c r="A64" t="str">
        <f t="shared" si="1"/>
        <v>2015-02-09</v>
      </c>
      <c r="B64" t="str">
        <f>"2330"</f>
        <v>2330</v>
      </c>
      <c r="C64" t="s">
        <v>132</v>
      </c>
      <c r="E64" t="s">
        <v>11</v>
      </c>
      <c r="G64" s="1" t="s">
        <v>133</v>
      </c>
      <c r="H64">
        <v>0</v>
      </c>
      <c r="I64" t="s">
        <v>14</v>
      </c>
      <c r="J64" t="s">
        <v>36</v>
      </c>
    </row>
    <row r="65" spans="1:10" ht="30">
      <c r="A65" t="str">
        <f aca="true" t="shared" si="2" ref="A65:A93">"2015-02-10"</f>
        <v>2015-02-10</v>
      </c>
      <c r="B65" t="str">
        <f>"0000"</f>
        <v>0000</v>
      </c>
      <c r="C65" t="s">
        <v>10</v>
      </c>
      <c r="E65" t="s">
        <v>11</v>
      </c>
      <c r="G65" s="1" t="s">
        <v>12</v>
      </c>
      <c r="H65">
        <v>2012</v>
      </c>
      <c r="I65" t="s">
        <v>14</v>
      </c>
      <c r="J65" t="s">
        <v>58</v>
      </c>
    </row>
    <row r="66" spans="1:10" ht="45">
      <c r="A66" t="str">
        <f t="shared" si="2"/>
        <v>2015-02-10</v>
      </c>
      <c r="B66" t="str">
        <f>"0600"</f>
        <v>0600</v>
      </c>
      <c r="C66" t="s">
        <v>16</v>
      </c>
      <c r="D66" t="s">
        <v>134</v>
      </c>
      <c r="E66" t="s">
        <v>17</v>
      </c>
      <c r="G66" s="1" t="s">
        <v>18</v>
      </c>
      <c r="H66">
        <v>2005</v>
      </c>
      <c r="I66" t="s">
        <v>20</v>
      </c>
      <c r="J66" t="s">
        <v>21</v>
      </c>
    </row>
    <row r="67" spans="1:10" ht="45">
      <c r="A67" t="str">
        <f t="shared" si="2"/>
        <v>2015-02-10</v>
      </c>
      <c r="B67" t="str">
        <f>"0630"</f>
        <v>0630</v>
      </c>
      <c r="C67" t="s">
        <v>29</v>
      </c>
      <c r="E67" t="s">
        <v>17</v>
      </c>
      <c r="G67" s="1" t="s">
        <v>30</v>
      </c>
      <c r="H67">
        <v>2010</v>
      </c>
      <c r="I67" t="s">
        <v>20</v>
      </c>
      <c r="J67" t="s">
        <v>31</v>
      </c>
    </row>
    <row r="68" spans="1:10" ht="45">
      <c r="A68" t="str">
        <f t="shared" si="2"/>
        <v>2015-02-10</v>
      </c>
      <c r="B68" t="str">
        <f>"0700"</f>
        <v>0700</v>
      </c>
      <c r="C68" t="s">
        <v>26</v>
      </c>
      <c r="E68" t="s">
        <v>17</v>
      </c>
      <c r="G68" s="1" t="s">
        <v>27</v>
      </c>
      <c r="H68">
        <v>0</v>
      </c>
      <c r="I68" t="s">
        <v>13</v>
      </c>
      <c r="J68" t="s">
        <v>28</v>
      </c>
    </row>
    <row r="69" spans="1:10" ht="45">
      <c r="A69" t="str">
        <f t="shared" si="2"/>
        <v>2015-02-10</v>
      </c>
      <c r="B69" t="str">
        <f>"0730"</f>
        <v>0730</v>
      </c>
      <c r="C69" t="s">
        <v>94</v>
      </c>
      <c r="D69" t="s">
        <v>135</v>
      </c>
      <c r="E69" t="s">
        <v>11</v>
      </c>
      <c r="G69" s="1" t="s">
        <v>95</v>
      </c>
      <c r="H69">
        <v>1982</v>
      </c>
      <c r="I69" t="s">
        <v>97</v>
      </c>
      <c r="J69" t="s">
        <v>49</v>
      </c>
    </row>
    <row r="70" spans="1:10" ht="45">
      <c r="A70" t="str">
        <f t="shared" si="2"/>
        <v>2015-02-10</v>
      </c>
      <c r="B70" t="str">
        <f>"0800"</f>
        <v>0800</v>
      </c>
      <c r="C70" t="s">
        <v>32</v>
      </c>
      <c r="E70" t="s">
        <v>17</v>
      </c>
      <c r="G70" s="1" t="s">
        <v>136</v>
      </c>
      <c r="H70">
        <v>0</v>
      </c>
      <c r="I70" t="s">
        <v>14</v>
      </c>
      <c r="J70" t="s">
        <v>25</v>
      </c>
    </row>
    <row r="71" spans="1:10" ht="30">
      <c r="A71" t="str">
        <f t="shared" si="2"/>
        <v>2015-02-10</v>
      </c>
      <c r="B71" t="str">
        <f>"0830"</f>
        <v>0830</v>
      </c>
      <c r="C71" t="s">
        <v>22</v>
      </c>
      <c r="D71" t="s">
        <v>138</v>
      </c>
      <c r="E71" t="s">
        <v>17</v>
      </c>
      <c r="G71" s="1" t="s">
        <v>137</v>
      </c>
      <c r="H71">
        <v>2009</v>
      </c>
      <c r="I71" t="s">
        <v>14</v>
      </c>
      <c r="J71" t="s">
        <v>25</v>
      </c>
    </row>
    <row r="72" spans="1:10" ht="45">
      <c r="A72" t="str">
        <f t="shared" si="2"/>
        <v>2015-02-10</v>
      </c>
      <c r="B72" t="str">
        <f>"0900"</f>
        <v>0900</v>
      </c>
      <c r="C72" t="s">
        <v>34</v>
      </c>
      <c r="E72" t="s">
        <v>17</v>
      </c>
      <c r="G72" s="1" t="s">
        <v>35</v>
      </c>
      <c r="H72">
        <v>2011</v>
      </c>
      <c r="I72" t="s">
        <v>14</v>
      </c>
      <c r="J72" t="s">
        <v>36</v>
      </c>
    </row>
    <row r="73" spans="1:10" ht="30">
      <c r="A73" t="str">
        <f t="shared" si="2"/>
        <v>2015-02-10</v>
      </c>
      <c r="B73" t="str">
        <f>"0930"</f>
        <v>0930</v>
      </c>
      <c r="C73" t="s">
        <v>37</v>
      </c>
      <c r="D73" t="s">
        <v>140</v>
      </c>
      <c r="E73" t="s">
        <v>17</v>
      </c>
      <c r="G73" s="1" t="s">
        <v>139</v>
      </c>
      <c r="H73">
        <v>2012</v>
      </c>
      <c r="I73" t="s">
        <v>14</v>
      </c>
      <c r="J73" t="s">
        <v>21</v>
      </c>
    </row>
    <row r="74" spans="1:10" ht="45">
      <c r="A74" t="str">
        <f t="shared" si="2"/>
        <v>2015-02-10</v>
      </c>
      <c r="B74" t="str">
        <f>"1000"</f>
        <v>1000</v>
      </c>
      <c r="C74" t="s">
        <v>110</v>
      </c>
      <c r="D74" t="s">
        <v>112</v>
      </c>
      <c r="E74" t="s">
        <v>17</v>
      </c>
      <c r="G74" s="1" t="s">
        <v>111</v>
      </c>
      <c r="H74">
        <v>0</v>
      </c>
      <c r="I74" t="s">
        <v>20</v>
      </c>
      <c r="J74" t="s">
        <v>21</v>
      </c>
    </row>
    <row r="75" spans="1:10" ht="45">
      <c r="A75" t="str">
        <f t="shared" si="2"/>
        <v>2015-02-10</v>
      </c>
      <c r="B75" t="str">
        <f>"1030"</f>
        <v>1030</v>
      </c>
      <c r="C75" t="s">
        <v>113</v>
      </c>
      <c r="D75" t="s">
        <v>115</v>
      </c>
      <c r="E75" t="s">
        <v>17</v>
      </c>
      <c r="G75" s="1" t="s">
        <v>114</v>
      </c>
      <c r="H75">
        <v>0</v>
      </c>
      <c r="I75" t="s">
        <v>14</v>
      </c>
      <c r="J75" t="s">
        <v>25</v>
      </c>
    </row>
    <row r="76" spans="1:10" ht="30">
      <c r="A76" t="str">
        <f t="shared" si="2"/>
        <v>2015-02-10</v>
      </c>
      <c r="B76" t="str">
        <f>"1100"</f>
        <v>1100</v>
      </c>
      <c r="C76" t="s">
        <v>116</v>
      </c>
      <c r="D76" t="s">
        <v>118</v>
      </c>
      <c r="E76" t="s">
        <v>11</v>
      </c>
      <c r="G76" s="1" t="s">
        <v>117</v>
      </c>
      <c r="H76">
        <v>2012</v>
      </c>
      <c r="I76" t="s">
        <v>20</v>
      </c>
      <c r="J76" t="s">
        <v>119</v>
      </c>
    </row>
    <row r="77" spans="1:10" ht="45">
      <c r="A77" t="str">
        <f t="shared" si="2"/>
        <v>2015-02-10</v>
      </c>
      <c r="B77" t="str">
        <f>"1220"</f>
        <v>1220</v>
      </c>
      <c r="C77" t="s">
        <v>120</v>
      </c>
      <c r="D77" t="s">
        <v>122</v>
      </c>
      <c r="E77" t="s">
        <v>17</v>
      </c>
      <c r="G77" s="1" t="s">
        <v>121</v>
      </c>
      <c r="H77">
        <v>0</v>
      </c>
      <c r="I77" t="s">
        <v>14</v>
      </c>
      <c r="J77" t="s">
        <v>123</v>
      </c>
    </row>
    <row r="78" spans="1:10" ht="15" customHeight="1">
      <c r="A78" t="str">
        <f t="shared" si="2"/>
        <v>2015-02-10</v>
      </c>
      <c r="B78" t="str">
        <f>"1230"</f>
        <v>1230</v>
      </c>
      <c r="C78" t="s">
        <v>124</v>
      </c>
      <c r="D78" t="s">
        <v>13</v>
      </c>
      <c r="E78" t="s">
        <v>125</v>
      </c>
      <c r="F78" t="s">
        <v>126</v>
      </c>
      <c r="G78" s="1" t="s">
        <v>127</v>
      </c>
      <c r="H78">
        <v>2007</v>
      </c>
      <c r="I78" t="s">
        <v>14</v>
      </c>
      <c r="J78" t="s">
        <v>128</v>
      </c>
    </row>
    <row r="79" spans="1:10" ht="45">
      <c r="A79" t="str">
        <f t="shared" si="2"/>
        <v>2015-02-10</v>
      </c>
      <c r="B79" t="str">
        <f>"1400"</f>
        <v>1400</v>
      </c>
      <c r="C79" t="s">
        <v>141</v>
      </c>
      <c r="E79" t="s">
        <v>17</v>
      </c>
      <c r="G79" s="1" t="s">
        <v>142</v>
      </c>
      <c r="H79">
        <v>2008</v>
      </c>
      <c r="I79" t="s">
        <v>14</v>
      </c>
      <c r="J79" t="s">
        <v>81</v>
      </c>
    </row>
    <row r="80" spans="1:10" ht="45">
      <c r="A80" t="str">
        <f t="shared" si="2"/>
        <v>2015-02-10</v>
      </c>
      <c r="B80" t="str">
        <f>"1430"</f>
        <v>1430</v>
      </c>
      <c r="C80" t="s">
        <v>32</v>
      </c>
      <c r="E80" t="s">
        <v>17</v>
      </c>
      <c r="G80" s="1" t="s">
        <v>136</v>
      </c>
      <c r="H80">
        <v>0</v>
      </c>
      <c r="I80" t="s">
        <v>14</v>
      </c>
      <c r="J80" t="s">
        <v>25</v>
      </c>
    </row>
    <row r="81" spans="1:10" ht="45">
      <c r="A81" t="str">
        <f t="shared" si="2"/>
        <v>2015-02-10</v>
      </c>
      <c r="B81" t="str">
        <f>"1500"</f>
        <v>1500</v>
      </c>
      <c r="C81" t="s">
        <v>29</v>
      </c>
      <c r="E81" t="s">
        <v>17</v>
      </c>
      <c r="G81" s="1" t="s">
        <v>30</v>
      </c>
      <c r="H81">
        <v>2010</v>
      </c>
      <c r="I81" t="s">
        <v>20</v>
      </c>
      <c r="J81" t="s">
        <v>31</v>
      </c>
    </row>
    <row r="82" spans="1:10" ht="30">
      <c r="A82" t="str">
        <f t="shared" si="2"/>
        <v>2015-02-10</v>
      </c>
      <c r="B82" t="str">
        <f>"1530"</f>
        <v>1530</v>
      </c>
      <c r="C82" t="s">
        <v>37</v>
      </c>
      <c r="D82" t="s">
        <v>140</v>
      </c>
      <c r="E82" t="s">
        <v>17</v>
      </c>
      <c r="G82" s="1" t="s">
        <v>139</v>
      </c>
      <c r="H82">
        <v>2012</v>
      </c>
      <c r="I82" t="s">
        <v>14</v>
      </c>
      <c r="J82" t="s">
        <v>21</v>
      </c>
    </row>
    <row r="83" spans="1:10" ht="45">
      <c r="A83" t="str">
        <f t="shared" si="2"/>
        <v>2015-02-10</v>
      </c>
      <c r="B83" t="str">
        <f>"1600"</f>
        <v>1600</v>
      </c>
      <c r="C83" t="s">
        <v>34</v>
      </c>
      <c r="E83" t="s">
        <v>17</v>
      </c>
      <c r="G83" s="1" t="s">
        <v>35</v>
      </c>
      <c r="H83">
        <v>2011</v>
      </c>
      <c r="I83" t="s">
        <v>14</v>
      </c>
      <c r="J83" t="s">
        <v>36</v>
      </c>
    </row>
    <row r="84" spans="1:10" ht="45">
      <c r="A84" t="str">
        <f t="shared" si="2"/>
        <v>2015-02-10</v>
      </c>
      <c r="B84" t="str">
        <f>"1630"</f>
        <v>1630</v>
      </c>
      <c r="C84" t="s">
        <v>26</v>
      </c>
      <c r="E84" t="s">
        <v>17</v>
      </c>
      <c r="G84" s="1" t="s">
        <v>27</v>
      </c>
      <c r="H84">
        <v>0</v>
      </c>
      <c r="I84" t="s">
        <v>13</v>
      </c>
      <c r="J84" t="s">
        <v>28</v>
      </c>
    </row>
    <row r="85" spans="1:10" ht="45">
      <c r="A85" t="str">
        <f t="shared" si="2"/>
        <v>2015-02-10</v>
      </c>
      <c r="B85" t="str">
        <f>"1700"</f>
        <v>1700</v>
      </c>
      <c r="C85" t="s">
        <v>94</v>
      </c>
      <c r="D85" t="s">
        <v>135</v>
      </c>
      <c r="E85" t="s">
        <v>11</v>
      </c>
      <c r="G85" s="1" t="s">
        <v>95</v>
      </c>
      <c r="H85">
        <v>1982</v>
      </c>
      <c r="I85" t="s">
        <v>97</v>
      </c>
      <c r="J85" t="s">
        <v>49</v>
      </c>
    </row>
    <row r="86" spans="1:10" ht="45">
      <c r="A86" t="str">
        <f t="shared" si="2"/>
        <v>2015-02-10</v>
      </c>
      <c r="B86" t="str">
        <f>"1730"</f>
        <v>1730</v>
      </c>
      <c r="C86" t="s">
        <v>109</v>
      </c>
      <c r="E86" t="s">
        <v>45</v>
      </c>
      <c r="G86" s="1" t="s">
        <v>46</v>
      </c>
      <c r="H86">
        <v>2015</v>
      </c>
      <c r="I86" t="s">
        <v>14</v>
      </c>
      <c r="J86" t="s">
        <v>28</v>
      </c>
    </row>
    <row r="87" spans="1:10" ht="45">
      <c r="A87" t="str">
        <f t="shared" si="2"/>
        <v>2015-02-10</v>
      </c>
      <c r="B87" t="str">
        <f>"1800"</f>
        <v>1800</v>
      </c>
      <c r="C87" t="s">
        <v>110</v>
      </c>
      <c r="E87" t="s">
        <v>17</v>
      </c>
      <c r="G87" s="1" t="s">
        <v>111</v>
      </c>
      <c r="H87">
        <v>0</v>
      </c>
      <c r="I87" t="s">
        <v>20</v>
      </c>
      <c r="J87" t="s">
        <v>21</v>
      </c>
    </row>
    <row r="88" spans="1:10" ht="45">
      <c r="A88" t="str">
        <f t="shared" si="2"/>
        <v>2015-02-10</v>
      </c>
      <c r="B88" t="str">
        <f>"1830"</f>
        <v>1830</v>
      </c>
      <c r="C88" t="s">
        <v>113</v>
      </c>
      <c r="D88" t="s">
        <v>144</v>
      </c>
      <c r="E88" t="s">
        <v>17</v>
      </c>
      <c r="G88" s="1" t="s">
        <v>143</v>
      </c>
      <c r="H88">
        <v>0</v>
      </c>
      <c r="I88" t="s">
        <v>14</v>
      </c>
      <c r="J88" t="s">
        <v>25</v>
      </c>
    </row>
    <row r="89" spans="1:10" ht="45">
      <c r="A89" t="str">
        <f t="shared" si="2"/>
        <v>2015-02-10</v>
      </c>
      <c r="B89" t="str">
        <f>"1900"</f>
        <v>1900</v>
      </c>
      <c r="C89" t="s">
        <v>109</v>
      </c>
      <c r="E89" t="s">
        <v>45</v>
      </c>
      <c r="G89" s="1" t="s">
        <v>46</v>
      </c>
      <c r="H89">
        <v>2015</v>
      </c>
      <c r="I89" t="s">
        <v>14</v>
      </c>
      <c r="J89" t="s">
        <v>28</v>
      </c>
    </row>
    <row r="90" spans="1:10" ht="45">
      <c r="A90" t="str">
        <f t="shared" si="2"/>
        <v>2015-02-10</v>
      </c>
      <c r="B90" t="str">
        <f>"1930"</f>
        <v>1930</v>
      </c>
      <c r="C90" t="s">
        <v>145</v>
      </c>
      <c r="D90" t="s">
        <v>147</v>
      </c>
      <c r="E90" t="s">
        <v>17</v>
      </c>
      <c r="G90" s="1" t="s">
        <v>146</v>
      </c>
      <c r="H90">
        <v>2013</v>
      </c>
      <c r="I90" t="s">
        <v>14</v>
      </c>
      <c r="J90" t="s">
        <v>61</v>
      </c>
    </row>
    <row r="91" spans="1:10" ht="45">
      <c r="A91" t="str">
        <f t="shared" si="2"/>
        <v>2015-02-10</v>
      </c>
      <c r="B91" t="str">
        <f>"2030"</f>
        <v>2030</v>
      </c>
      <c r="C91" t="s">
        <v>148</v>
      </c>
      <c r="E91" t="s">
        <v>11</v>
      </c>
      <c r="F91" t="s">
        <v>75</v>
      </c>
      <c r="G91" s="1" t="s">
        <v>149</v>
      </c>
      <c r="H91">
        <v>2010</v>
      </c>
      <c r="I91" t="s">
        <v>14</v>
      </c>
      <c r="J91" t="s">
        <v>108</v>
      </c>
    </row>
    <row r="92" spans="1:10" ht="45">
      <c r="A92" t="str">
        <f t="shared" si="2"/>
        <v>2015-02-10</v>
      </c>
      <c r="B92" t="str">
        <f>"2100"</f>
        <v>2100</v>
      </c>
      <c r="C92" t="s">
        <v>150</v>
      </c>
      <c r="D92" t="s">
        <v>13</v>
      </c>
      <c r="E92" t="s">
        <v>85</v>
      </c>
      <c r="F92" t="s">
        <v>151</v>
      </c>
      <c r="G92" s="1" t="s">
        <v>152</v>
      </c>
      <c r="H92">
        <v>2010</v>
      </c>
      <c r="I92" t="s">
        <v>14</v>
      </c>
      <c r="J92" t="s">
        <v>153</v>
      </c>
    </row>
    <row r="93" spans="1:10" ht="30">
      <c r="A93" t="str">
        <f t="shared" si="2"/>
        <v>2015-02-10</v>
      </c>
      <c r="B93" t="str">
        <f>"2230"</f>
        <v>2230</v>
      </c>
      <c r="C93" t="s">
        <v>154</v>
      </c>
      <c r="G93" s="1" t="s">
        <v>155</v>
      </c>
      <c r="H93">
        <v>0</v>
      </c>
      <c r="I93" t="s">
        <v>13</v>
      </c>
      <c r="J93" t="s">
        <v>156</v>
      </c>
    </row>
    <row r="94" spans="1:10" ht="45">
      <c r="A94" t="str">
        <f aca="true" t="shared" si="3" ref="A94:A130">"2015-02-11"</f>
        <v>2015-02-11</v>
      </c>
      <c r="B94" t="str">
        <f>"0030"</f>
        <v>0030</v>
      </c>
      <c r="C94" t="s">
        <v>109</v>
      </c>
      <c r="E94" t="s">
        <v>45</v>
      </c>
      <c r="G94" s="1" t="s">
        <v>46</v>
      </c>
      <c r="H94">
        <v>2015</v>
      </c>
      <c r="I94" t="s">
        <v>14</v>
      </c>
      <c r="J94" t="s">
        <v>28</v>
      </c>
    </row>
    <row r="95" spans="1:10" ht="45">
      <c r="A95" t="str">
        <f t="shared" si="3"/>
        <v>2015-02-11</v>
      </c>
      <c r="B95" t="str">
        <f>"0100"</f>
        <v>0100</v>
      </c>
      <c r="C95" t="s">
        <v>150</v>
      </c>
      <c r="D95" t="s">
        <v>13</v>
      </c>
      <c r="E95" t="s">
        <v>85</v>
      </c>
      <c r="F95" t="s">
        <v>151</v>
      </c>
      <c r="G95" s="1" t="s">
        <v>152</v>
      </c>
      <c r="H95">
        <v>2010</v>
      </c>
      <c r="I95" t="s">
        <v>14</v>
      </c>
      <c r="J95" t="s">
        <v>153</v>
      </c>
    </row>
    <row r="96" spans="1:10" ht="45">
      <c r="A96" t="str">
        <f t="shared" si="3"/>
        <v>2015-02-11</v>
      </c>
      <c r="B96" t="str">
        <f>"0230"</f>
        <v>0230</v>
      </c>
      <c r="C96" t="s">
        <v>157</v>
      </c>
      <c r="E96" t="s">
        <v>17</v>
      </c>
      <c r="G96" s="1" t="s">
        <v>158</v>
      </c>
      <c r="H96">
        <v>0</v>
      </c>
      <c r="I96" t="s">
        <v>13</v>
      </c>
      <c r="J96" t="s">
        <v>61</v>
      </c>
    </row>
    <row r="97" spans="1:10" ht="45">
      <c r="A97" t="str">
        <f t="shared" si="3"/>
        <v>2015-02-11</v>
      </c>
      <c r="B97" t="str">
        <f>"0330"</f>
        <v>0330</v>
      </c>
      <c r="C97" t="s">
        <v>159</v>
      </c>
      <c r="E97" t="s">
        <v>17</v>
      </c>
      <c r="G97" s="1" t="s">
        <v>160</v>
      </c>
      <c r="H97">
        <v>2013</v>
      </c>
      <c r="I97" t="s">
        <v>14</v>
      </c>
      <c r="J97" t="s">
        <v>28</v>
      </c>
    </row>
    <row r="98" spans="1:10" ht="45">
      <c r="A98" t="str">
        <f t="shared" si="3"/>
        <v>2015-02-11</v>
      </c>
      <c r="B98" t="str">
        <f>"0400"</f>
        <v>0400</v>
      </c>
      <c r="C98" t="s">
        <v>161</v>
      </c>
      <c r="E98" t="s">
        <v>17</v>
      </c>
      <c r="G98" s="1" t="s">
        <v>162</v>
      </c>
      <c r="H98">
        <v>2011</v>
      </c>
      <c r="I98" t="s">
        <v>14</v>
      </c>
      <c r="J98" t="s">
        <v>163</v>
      </c>
    </row>
    <row r="99" spans="1:10" ht="45">
      <c r="A99" t="str">
        <f t="shared" si="3"/>
        <v>2015-02-11</v>
      </c>
      <c r="B99" t="str">
        <f>"0500"</f>
        <v>0500</v>
      </c>
      <c r="C99" t="s">
        <v>164</v>
      </c>
      <c r="E99" t="s">
        <v>11</v>
      </c>
      <c r="G99" s="1" t="s">
        <v>165</v>
      </c>
      <c r="H99">
        <v>0</v>
      </c>
      <c r="I99" t="s">
        <v>13</v>
      </c>
      <c r="J99" t="s">
        <v>92</v>
      </c>
    </row>
    <row r="100" spans="1:10" ht="45">
      <c r="A100" t="str">
        <f t="shared" si="3"/>
        <v>2015-02-11</v>
      </c>
      <c r="B100" t="str">
        <f>"0600"</f>
        <v>0600</v>
      </c>
      <c r="C100" t="s">
        <v>16</v>
      </c>
      <c r="D100" t="s">
        <v>166</v>
      </c>
      <c r="E100" t="s">
        <v>17</v>
      </c>
      <c r="G100" s="1" t="s">
        <v>18</v>
      </c>
      <c r="H100">
        <v>2005</v>
      </c>
      <c r="I100" t="s">
        <v>20</v>
      </c>
      <c r="J100" t="s">
        <v>21</v>
      </c>
    </row>
    <row r="101" spans="1:10" ht="45">
      <c r="A101" t="str">
        <f t="shared" si="3"/>
        <v>2015-02-11</v>
      </c>
      <c r="B101" t="str">
        <f>"0630"</f>
        <v>0630</v>
      </c>
      <c r="C101" t="s">
        <v>29</v>
      </c>
      <c r="E101" t="s">
        <v>17</v>
      </c>
      <c r="G101" s="1" t="s">
        <v>30</v>
      </c>
      <c r="H101">
        <v>2010</v>
      </c>
      <c r="I101" t="s">
        <v>20</v>
      </c>
      <c r="J101" t="s">
        <v>31</v>
      </c>
    </row>
    <row r="102" spans="1:10" ht="45">
      <c r="A102" t="str">
        <f t="shared" si="3"/>
        <v>2015-02-11</v>
      </c>
      <c r="B102" t="str">
        <f>"0700"</f>
        <v>0700</v>
      </c>
      <c r="C102" t="s">
        <v>26</v>
      </c>
      <c r="E102" t="s">
        <v>11</v>
      </c>
      <c r="G102" s="1" t="s">
        <v>27</v>
      </c>
      <c r="H102">
        <v>0</v>
      </c>
      <c r="I102" t="s">
        <v>13</v>
      </c>
      <c r="J102" t="s">
        <v>36</v>
      </c>
    </row>
    <row r="103" spans="1:10" ht="45">
      <c r="A103" t="str">
        <f t="shared" si="3"/>
        <v>2015-02-11</v>
      </c>
      <c r="B103" t="str">
        <f>"0730"</f>
        <v>0730</v>
      </c>
      <c r="C103" t="s">
        <v>94</v>
      </c>
      <c r="D103" t="s">
        <v>167</v>
      </c>
      <c r="E103" t="s">
        <v>11</v>
      </c>
      <c r="G103" s="1" t="s">
        <v>95</v>
      </c>
      <c r="H103">
        <v>1982</v>
      </c>
      <c r="I103" t="s">
        <v>97</v>
      </c>
      <c r="J103" t="s">
        <v>49</v>
      </c>
    </row>
    <row r="104" spans="1:10" ht="45">
      <c r="A104" t="str">
        <f t="shared" si="3"/>
        <v>2015-02-11</v>
      </c>
      <c r="B104" t="str">
        <f>"0800"</f>
        <v>0800</v>
      </c>
      <c r="C104" t="s">
        <v>32</v>
      </c>
      <c r="E104" t="s">
        <v>17</v>
      </c>
      <c r="G104" s="1" t="s">
        <v>168</v>
      </c>
      <c r="H104">
        <v>0</v>
      </c>
      <c r="I104" t="s">
        <v>14</v>
      </c>
      <c r="J104" t="s">
        <v>49</v>
      </c>
    </row>
    <row r="105" spans="1:10" ht="30">
      <c r="A105" t="str">
        <f t="shared" si="3"/>
        <v>2015-02-11</v>
      </c>
      <c r="B105" t="str">
        <f>"0830"</f>
        <v>0830</v>
      </c>
      <c r="C105" t="s">
        <v>22</v>
      </c>
      <c r="D105" t="s">
        <v>170</v>
      </c>
      <c r="E105" t="s">
        <v>17</v>
      </c>
      <c r="G105" s="1" t="s">
        <v>169</v>
      </c>
      <c r="H105">
        <v>2009</v>
      </c>
      <c r="I105" t="s">
        <v>14</v>
      </c>
      <c r="J105" t="s">
        <v>25</v>
      </c>
    </row>
    <row r="106" spans="1:10" ht="45">
      <c r="A106" t="str">
        <f t="shared" si="3"/>
        <v>2015-02-11</v>
      </c>
      <c r="B106" t="str">
        <f>"0900"</f>
        <v>0900</v>
      </c>
      <c r="C106" t="s">
        <v>34</v>
      </c>
      <c r="E106" t="s">
        <v>17</v>
      </c>
      <c r="G106" s="1" t="s">
        <v>35</v>
      </c>
      <c r="H106">
        <v>2011</v>
      </c>
      <c r="I106" t="s">
        <v>14</v>
      </c>
      <c r="J106" t="s">
        <v>36</v>
      </c>
    </row>
    <row r="107" spans="1:10" ht="30">
      <c r="A107" t="str">
        <f t="shared" si="3"/>
        <v>2015-02-11</v>
      </c>
      <c r="B107" t="str">
        <f>"0930"</f>
        <v>0930</v>
      </c>
      <c r="C107" t="s">
        <v>37</v>
      </c>
      <c r="D107" t="s">
        <v>172</v>
      </c>
      <c r="E107" t="s">
        <v>17</v>
      </c>
      <c r="G107" s="1" t="s">
        <v>171</v>
      </c>
      <c r="H107">
        <v>2012</v>
      </c>
      <c r="I107" t="s">
        <v>14</v>
      </c>
      <c r="J107" t="s">
        <v>36</v>
      </c>
    </row>
    <row r="108" spans="1:10" ht="45">
      <c r="A108" t="str">
        <f t="shared" si="3"/>
        <v>2015-02-11</v>
      </c>
      <c r="B108" t="str">
        <f>"1000"</f>
        <v>1000</v>
      </c>
      <c r="C108" t="s">
        <v>110</v>
      </c>
      <c r="E108" t="s">
        <v>17</v>
      </c>
      <c r="G108" s="1" t="s">
        <v>111</v>
      </c>
      <c r="H108">
        <v>0</v>
      </c>
      <c r="I108" t="s">
        <v>20</v>
      </c>
      <c r="J108" t="s">
        <v>21</v>
      </c>
    </row>
    <row r="109" spans="1:10" ht="45">
      <c r="A109" t="str">
        <f t="shared" si="3"/>
        <v>2015-02-11</v>
      </c>
      <c r="B109" t="str">
        <f>"1030"</f>
        <v>1030</v>
      </c>
      <c r="C109" t="s">
        <v>113</v>
      </c>
      <c r="D109" t="s">
        <v>144</v>
      </c>
      <c r="E109" t="s">
        <v>17</v>
      </c>
      <c r="G109" s="1" t="s">
        <v>143</v>
      </c>
      <c r="H109">
        <v>0</v>
      </c>
      <c r="I109" t="s">
        <v>14</v>
      </c>
      <c r="J109" t="s">
        <v>25</v>
      </c>
    </row>
    <row r="110" spans="1:10" ht="45">
      <c r="A110" t="str">
        <f t="shared" si="3"/>
        <v>2015-02-11</v>
      </c>
      <c r="B110" t="str">
        <f>"1100"</f>
        <v>1100</v>
      </c>
      <c r="C110" t="s">
        <v>145</v>
      </c>
      <c r="D110" t="s">
        <v>147</v>
      </c>
      <c r="E110" t="s">
        <v>17</v>
      </c>
      <c r="G110" s="1" t="s">
        <v>146</v>
      </c>
      <c r="H110">
        <v>2013</v>
      </c>
      <c r="I110" t="s">
        <v>14</v>
      </c>
      <c r="J110" t="s">
        <v>61</v>
      </c>
    </row>
    <row r="111" spans="1:10" ht="30">
      <c r="A111" t="str">
        <f t="shared" si="3"/>
        <v>2015-02-11</v>
      </c>
      <c r="B111" t="str">
        <f>"1200"</f>
        <v>1200</v>
      </c>
      <c r="C111" t="s">
        <v>154</v>
      </c>
      <c r="G111" s="1" t="s">
        <v>155</v>
      </c>
      <c r="H111">
        <v>0</v>
      </c>
      <c r="I111" t="s">
        <v>13</v>
      </c>
      <c r="J111" t="s">
        <v>156</v>
      </c>
    </row>
    <row r="112" spans="1:10" ht="45">
      <c r="A112" t="str">
        <f t="shared" si="3"/>
        <v>2015-02-11</v>
      </c>
      <c r="B112" t="str">
        <f>"1400"</f>
        <v>1400</v>
      </c>
      <c r="C112" t="s">
        <v>148</v>
      </c>
      <c r="E112" t="s">
        <v>11</v>
      </c>
      <c r="F112" t="s">
        <v>75</v>
      </c>
      <c r="G112" s="1" t="s">
        <v>149</v>
      </c>
      <c r="H112">
        <v>2010</v>
      </c>
      <c r="I112" t="s">
        <v>14</v>
      </c>
      <c r="J112" t="s">
        <v>108</v>
      </c>
    </row>
    <row r="113" spans="1:10" ht="45">
      <c r="A113" t="str">
        <f t="shared" si="3"/>
        <v>2015-02-11</v>
      </c>
      <c r="B113" t="str">
        <f>"1430"</f>
        <v>1430</v>
      </c>
      <c r="C113" t="s">
        <v>32</v>
      </c>
      <c r="E113" t="s">
        <v>17</v>
      </c>
      <c r="G113" s="1" t="s">
        <v>168</v>
      </c>
      <c r="H113">
        <v>0</v>
      </c>
      <c r="I113" t="s">
        <v>14</v>
      </c>
      <c r="J113" t="s">
        <v>49</v>
      </c>
    </row>
    <row r="114" spans="1:10" ht="45">
      <c r="A114" t="str">
        <f t="shared" si="3"/>
        <v>2015-02-11</v>
      </c>
      <c r="B114" t="str">
        <f>"1500"</f>
        <v>1500</v>
      </c>
      <c r="C114" t="s">
        <v>29</v>
      </c>
      <c r="E114" t="s">
        <v>17</v>
      </c>
      <c r="G114" s="1" t="s">
        <v>30</v>
      </c>
      <c r="H114">
        <v>2010</v>
      </c>
      <c r="I114" t="s">
        <v>20</v>
      </c>
      <c r="J114" t="s">
        <v>31</v>
      </c>
    </row>
    <row r="115" spans="1:10" ht="30">
      <c r="A115" t="str">
        <f t="shared" si="3"/>
        <v>2015-02-11</v>
      </c>
      <c r="B115" t="str">
        <f>"1530"</f>
        <v>1530</v>
      </c>
      <c r="C115" t="s">
        <v>37</v>
      </c>
      <c r="D115" t="s">
        <v>172</v>
      </c>
      <c r="E115" t="s">
        <v>17</v>
      </c>
      <c r="G115" s="1" t="s">
        <v>171</v>
      </c>
      <c r="H115">
        <v>2012</v>
      </c>
      <c r="I115" t="s">
        <v>14</v>
      </c>
      <c r="J115" t="s">
        <v>36</v>
      </c>
    </row>
    <row r="116" spans="1:10" ht="45">
      <c r="A116" t="str">
        <f t="shared" si="3"/>
        <v>2015-02-11</v>
      </c>
      <c r="B116" t="str">
        <f>"1600"</f>
        <v>1600</v>
      </c>
      <c r="C116" t="s">
        <v>34</v>
      </c>
      <c r="E116" t="s">
        <v>17</v>
      </c>
      <c r="G116" s="1" t="s">
        <v>35</v>
      </c>
      <c r="H116">
        <v>2011</v>
      </c>
      <c r="I116" t="s">
        <v>14</v>
      </c>
      <c r="J116" t="s">
        <v>36</v>
      </c>
    </row>
    <row r="117" spans="1:10" ht="45">
      <c r="A117" t="str">
        <f t="shared" si="3"/>
        <v>2015-02-11</v>
      </c>
      <c r="B117" t="str">
        <f>"1630"</f>
        <v>1630</v>
      </c>
      <c r="C117" t="s">
        <v>26</v>
      </c>
      <c r="E117" t="s">
        <v>11</v>
      </c>
      <c r="G117" s="1" t="s">
        <v>27</v>
      </c>
      <c r="H117">
        <v>0</v>
      </c>
      <c r="I117" t="s">
        <v>13</v>
      </c>
      <c r="J117" t="s">
        <v>36</v>
      </c>
    </row>
    <row r="118" spans="1:10" ht="45">
      <c r="A118" t="str">
        <f t="shared" si="3"/>
        <v>2015-02-11</v>
      </c>
      <c r="B118" t="str">
        <f>"1700"</f>
        <v>1700</v>
      </c>
      <c r="C118" t="s">
        <v>94</v>
      </c>
      <c r="D118" t="s">
        <v>167</v>
      </c>
      <c r="E118" t="s">
        <v>11</v>
      </c>
      <c r="G118" s="1" t="s">
        <v>95</v>
      </c>
      <c r="H118">
        <v>1982</v>
      </c>
      <c r="I118" t="s">
        <v>97</v>
      </c>
      <c r="J118" t="s">
        <v>49</v>
      </c>
    </row>
    <row r="119" spans="1:10" ht="45">
      <c r="A119" t="str">
        <f t="shared" si="3"/>
        <v>2015-02-11</v>
      </c>
      <c r="B119" t="str">
        <f>"1730"</f>
        <v>1730</v>
      </c>
      <c r="C119" t="s">
        <v>109</v>
      </c>
      <c r="E119" t="s">
        <v>45</v>
      </c>
      <c r="G119" s="1" t="s">
        <v>46</v>
      </c>
      <c r="H119">
        <v>2015</v>
      </c>
      <c r="I119" t="s">
        <v>14</v>
      </c>
      <c r="J119" t="s">
        <v>28</v>
      </c>
    </row>
    <row r="120" spans="1:10" ht="45">
      <c r="A120" t="str">
        <f t="shared" si="3"/>
        <v>2015-02-11</v>
      </c>
      <c r="B120" t="str">
        <f>"1800"</f>
        <v>1800</v>
      </c>
      <c r="C120" t="s">
        <v>110</v>
      </c>
      <c r="E120" t="s">
        <v>17</v>
      </c>
      <c r="G120" s="1" t="s">
        <v>111</v>
      </c>
      <c r="H120">
        <v>0</v>
      </c>
      <c r="I120" t="s">
        <v>20</v>
      </c>
      <c r="J120" t="s">
        <v>21</v>
      </c>
    </row>
    <row r="121" spans="1:10" ht="45">
      <c r="A121" t="str">
        <f t="shared" si="3"/>
        <v>2015-02-11</v>
      </c>
      <c r="B121" t="str">
        <f>"1830"</f>
        <v>1830</v>
      </c>
      <c r="C121" t="s">
        <v>113</v>
      </c>
      <c r="D121" t="s">
        <v>174</v>
      </c>
      <c r="E121" t="s">
        <v>17</v>
      </c>
      <c r="G121" s="1" t="s">
        <v>173</v>
      </c>
      <c r="H121">
        <v>0</v>
      </c>
      <c r="I121" t="s">
        <v>14</v>
      </c>
      <c r="J121" t="s">
        <v>25</v>
      </c>
    </row>
    <row r="122" spans="1:10" ht="45">
      <c r="A122" t="str">
        <f t="shared" si="3"/>
        <v>2015-02-11</v>
      </c>
      <c r="B122" t="str">
        <f>"1900"</f>
        <v>1900</v>
      </c>
      <c r="C122" t="s">
        <v>109</v>
      </c>
      <c r="E122" t="s">
        <v>45</v>
      </c>
      <c r="G122" s="1" t="s">
        <v>46</v>
      </c>
      <c r="H122">
        <v>2015</v>
      </c>
      <c r="I122" t="s">
        <v>14</v>
      </c>
      <c r="J122" t="s">
        <v>28</v>
      </c>
    </row>
    <row r="123" spans="1:10" ht="30">
      <c r="A123" t="str">
        <f t="shared" si="3"/>
        <v>2015-02-11</v>
      </c>
      <c r="B123" t="str">
        <f>"1930"</f>
        <v>1930</v>
      </c>
      <c r="C123" t="s">
        <v>175</v>
      </c>
      <c r="D123" t="s">
        <v>177</v>
      </c>
      <c r="E123" t="s">
        <v>17</v>
      </c>
      <c r="G123" s="1" t="s">
        <v>176</v>
      </c>
      <c r="H123">
        <v>0</v>
      </c>
      <c r="I123" t="s">
        <v>14</v>
      </c>
      <c r="J123" t="s">
        <v>25</v>
      </c>
    </row>
    <row r="124" spans="1:10" ht="30">
      <c r="A124" t="str">
        <f t="shared" si="3"/>
        <v>2015-02-11</v>
      </c>
      <c r="B124" t="str">
        <f>"2000"</f>
        <v>2000</v>
      </c>
      <c r="C124" t="s">
        <v>178</v>
      </c>
      <c r="D124" t="s">
        <v>180</v>
      </c>
      <c r="E124" t="s">
        <v>11</v>
      </c>
      <c r="G124" s="1" t="s">
        <v>179</v>
      </c>
      <c r="H124">
        <v>0</v>
      </c>
      <c r="I124" t="s">
        <v>13</v>
      </c>
      <c r="J124" t="s">
        <v>25</v>
      </c>
    </row>
    <row r="125" spans="1:10" ht="45">
      <c r="A125" t="str">
        <f t="shared" si="3"/>
        <v>2015-02-11</v>
      </c>
      <c r="B125" t="str">
        <f>"2030"</f>
        <v>2030</v>
      </c>
      <c r="C125" t="s">
        <v>181</v>
      </c>
      <c r="E125" t="s">
        <v>125</v>
      </c>
      <c r="F125" t="s">
        <v>126</v>
      </c>
      <c r="G125" s="1" t="s">
        <v>182</v>
      </c>
      <c r="H125">
        <v>2007</v>
      </c>
      <c r="I125" t="s">
        <v>14</v>
      </c>
      <c r="J125" t="s">
        <v>49</v>
      </c>
    </row>
    <row r="126" spans="1:10" ht="45">
      <c r="A126" t="str">
        <f t="shared" si="3"/>
        <v>2015-02-11</v>
      </c>
      <c r="B126" t="str">
        <f>"2100"</f>
        <v>2100</v>
      </c>
      <c r="C126" t="s">
        <v>183</v>
      </c>
      <c r="D126" t="s">
        <v>13</v>
      </c>
      <c r="E126" t="s">
        <v>125</v>
      </c>
      <c r="F126" t="s">
        <v>184</v>
      </c>
      <c r="G126" s="1" t="s">
        <v>185</v>
      </c>
      <c r="H126">
        <v>2002</v>
      </c>
      <c r="I126" t="s">
        <v>14</v>
      </c>
      <c r="J126" t="s">
        <v>186</v>
      </c>
    </row>
    <row r="127" spans="1:10" ht="45">
      <c r="A127" t="str">
        <f t="shared" si="3"/>
        <v>2015-02-11</v>
      </c>
      <c r="B127" t="str">
        <f>"2230"</f>
        <v>2230</v>
      </c>
      <c r="C127" t="s">
        <v>187</v>
      </c>
      <c r="E127" t="s">
        <v>11</v>
      </c>
      <c r="G127" s="1" t="s">
        <v>188</v>
      </c>
      <c r="H127">
        <v>2012</v>
      </c>
      <c r="I127" t="s">
        <v>14</v>
      </c>
      <c r="J127" t="s">
        <v>189</v>
      </c>
    </row>
    <row r="128" spans="1:10" ht="30">
      <c r="A128" t="str">
        <f t="shared" si="3"/>
        <v>2015-02-11</v>
      </c>
      <c r="B128" t="str">
        <f>"2245"</f>
        <v>2245</v>
      </c>
      <c r="C128" t="s">
        <v>190</v>
      </c>
      <c r="E128" t="s">
        <v>17</v>
      </c>
      <c r="G128" s="1" t="s">
        <v>191</v>
      </c>
      <c r="H128">
        <v>2012</v>
      </c>
      <c r="I128" t="s">
        <v>14</v>
      </c>
      <c r="J128" t="s">
        <v>192</v>
      </c>
    </row>
    <row r="129" spans="1:10" ht="45">
      <c r="A129" t="str">
        <f t="shared" si="3"/>
        <v>2015-02-11</v>
      </c>
      <c r="B129" t="str">
        <f>"2300"</f>
        <v>2300</v>
      </c>
      <c r="C129" t="s">
        <v>109</v>
      </c>
      <c r="E129" t="s">
        <v>45</v>
      </c>
      <c r="G129" s="1" t="s">
        <v>46</v>
      </c>
      <c r="H129">
        <v>2015</v>
      </c>
      <c r="I129" t="s">
        <v>14</v>
      </c>
      <c r="J129" t="s">
        <v>28</v>
      </c>
    </row>
    <row r="130" spans="1:10" ht="45">
      <c r="A130" t="str">
        <f t="shared" si="3"/>
        <v>2015-02-11</v>
      </c>
      <c r="B130" t="str">
        <f>"2330"</f>
        <v>2330</v>
      </c>
      <c r="C130" t="s">
        <v>132</v>
      </c>
      <c r="E130" t="s">
        <v>17</v>
      </c>
      <c r="G130" s="1" t="s">
        <v>193</v>
      </c>
      <c r="H130">
        <v>0</v>
      </c>
      <c r="I130" t="s">
        <v>14</v>
      </c>
      <c r="J130" t="s">
        <v>36</v>
      </c>
    </row>
    <row r="131" spans="1:10" ht="30">
      <c r="A131" t="str">
        <f aca="true" t="shared" si="4" ref="A131:A165">"2015-02-12"</f>
        <v>2015-02-12</v>
      </c>
      <c r="B131" t="str">
        <f>"0000"</f>
        <v>0000</v>
      </c>
      <c r="C131" t="s">
        <v>10</v>
      </c>
      <c r="E131" t="s">
        <v>11</v>
      </c>
      <c r="G131" s="1" t="s">
        <v>12</v>
      </c>
      <c r="H131">
        <v>2012</v>
      </c>
      <c r="I131" t="s">
        <v>14</v>
      </c>
      <c r="J131" t="s">
        <v>58</v>
      </c>
    </row>
    <row r="132" spans="1:10" ht="45">
      <c r="A132" t="str">
        <f t="shared" si="4"/>
        <v>2015-02-12</v>
      </c>
      <c r="B132" t="str">
        <f>"0600"</f>
        <v>0600</v>
      </c>
      <c r="C132" t="s">
        <v>16</v>
      </c>
      <c r="D132" t="s">
        <v>194</v>
      </c>
      <c r="E132" t="s">
        <v>17</v>
      </c>
      <c r="G132" s="1" t="s">
        <v>18</v>
      </c>
      <c r="H132">
        <v>2005</v>
      </c>
      <c r="I132" t="s">
        <v>20</v>
      </c>
      <c r="J132" t="s">
        <v>21</v>
      </c>
    </row>
    <row r="133" spans="1:10" ht="45">
      <c r="A133" t="str">
        <f t="shared" si="4"/>
        <v>2015-02-12</v>
      </c>
      <c r="B133" t="str">
        <f>"0630"</f>
        <v>0630</v>
      </c>
      <c r="C133" t="s">
        <v>29</v>
      </c>
      <c r="E133" t="s">
        <v>17</v>
      </c>
      <c r="G133" s="1" t="s">
        <v>30</v>
      </c>
      <c r="H133">
        <v>2010</v>
      </c>
      <c r="I133" t="s">
        <v>20</v>
      </c>
      <c r="J133" t="s">
        <v>31</v>
      </c>
    </row>
    <row r="134" spans="1:10" ht="45">
      <c r="A134" t="str">
        <f t="shared" si="4"/>
        <v>2015-02-12</v>
      </c>
      <c r="B134" t="str">
        <f>"0700"</f>
        <v>0700</v>
      </c>
      <c r="C134" t="s">
        <v>26</v>
      </c>
      <c r="E134" t="s">
        <v>17</v>
      </c>
      <c r="G134" s="1" t="s">
        <v>27</v>
      </c>
      <c r="H134">
        <v>0</v>
      </c>
      <c r="I134" t="s">
        <v>13</v>
      </c>
      <c r="J134" t="s">
        <v>36</v>
      </c>
    </row>
    <row r="135" spans="1:10" ht="45">
      <c r="A135" t="str">
        <f t="shared" si="4"/>
        <v>2015-02-12</v>
      </c>
      <c r="B135" t="str">
        <f>"0730"</f>
        <v>0730</v>
      </c>
      <c r="C135" t="s">
        <v>94</v>
      </c>
      <c r="D135" t="s">
        <v>195</v>
      </c>
      <c r="E135" t="s">
        <v>11</v>
      </c>
      <c r="G135" s="1" t="s">
        <v>95</v>
      </c>
      <c r="H135">
        <v>1982</v>
      </c>
      <c r="I135" t="s">
        <v>97</v>
      </c>
      <c r="J135" t="s">
        <v>25</v>
      </c>
    </row>
    <row r="136" spans="1:10" ht="45">
      <c r="A136" t="str">
        <f t="shared" si="4"/>
        <v>2015-02-12</v>
      </c>
      <c r="B136" t="str">
        <f>"0800"</f>
        <v>0800</v>
      </c>
      <c r="C136" t="s">
        <v>32</v>
      </c>
      <c r="E136" t="s">
        <v>17</v>
      </c>
      <c r="G136" s="1" t="s">
        <v>196</v>
      </c>
      <c r="H136">
        <v>0</v>
      </c>
      <c r="I136" t="s">
        <v>14</v>
      </c>
      <c r="J136" t="s">
        <v>25</v>
      </c>
    </row>
    <row r="137" spans="1:10" ht="30">
      <c r="A137" t="str">
        <f t="shared" si="4"/>
        <v>2015-02-12</v>
      </c>
      <c r="B137" t="str">
        <f>"0830"</f>
        <v>0830</v>
      </c>
      <c r="C137" t="s">
        <v>22</v>
      </c>
      <c r="D137" t="s">
        <v>198</v>
      </c>
      <c r="E137" t="s">
        <v>17</v>
      </c>
      <c r="G137" s="1" t="s">
        <v>197</v>
      </c>
      <c r="H137">
        <v>2009</v>
      </c>
      <c r="I137" t="s">
        <v>14</v>
      </c>
      <c r="J137" t="s">
        <v>25</v>
      </c>
    </row>
    <row r="138" spans="1:10" ht="45">
      <c r="A138" t="str">
        <f t="shared" si="4"/>
        <v>2015-02-12</v>
      </c>
      <c r="B138" t="str">
        <f>"0900"</f>
        <v>0900</v>
      </c>
      <c r="C138" t="s">
        <v>34</v>
      </c>
      <c r="E138" t="s">
        <v>17</v>
      </c>
      <c r="G138" s="1" t="s">
        <v>35</v>
      </c>
      <c r="H138">
        <v>2011</v>
      </c>
      <c r="I138" t="s">
        <v>14</v>
      </c>
      <c r="J138" t="s">
        <v>36</v>
      </c>
    </row>
    <row r="139" spans="1:10" ht="30">
      <c r="A139" t="str">
        <f t="shared" si="4"/>
        <v>2015-02-12</v>
      </c>
      <c r="B139" t="str">
        <f>"0930"</f>
        <v>0930</v>
      </c>
      <c r="C139" t="s">
        <v>37</v>
      </c>
      <c r="D139" t="s">
        <v>200</v>
      </c>
      <c r="E139" t="s">
        <v>17</v>
      </c>
      <c r="G139" s="1" t="s">
        <v>199</v>
      </c>
      <c r="H139">
        <v>2012</v>
      </c>
      <c r="I139" t="s">
        <v>14</v>
      </c>
      <c r="J139" t="s">
        <v>25</v>
      </c>
    </row>
    <row r="140" spans="1:10" ht="45">
      <c r="A140" t="str">
        <f t="shared" si="4"/>
        <v>2015-02-12</v>
      </c>
      <c r="B140" t="str">
        <f>"1000"</f>
        <v>1000</v>
      </c>
      <c r="C140" t="s">
        <v>110</v>
      </c>
      <c r="E140" t="s">
        <v>17</v>
      </c>
      <c r="G140" s="1" t="s">
        <v>111</v>
      </c>
      <c r="H140">
        <v>0</v>
      </c>
      <c r="I140" t="s">
        <v>20</v>
      </c>
      <c r="J140" t="s">
        <v>21</v>
      </c>
    </row>
    <row r="141" spans="1:10" ht="45">
      <c r="A141" t="str">
        <f t="shared" si="4"/>
        <v>2015-02-12</v>
      </c>
      <c r="B141" t="str">
        <f>"1030"</f>
        <v>1030</v>
      </c>
      <c r="C141" t="s">
        <v>113</v>
      </c>
      <c r="D141" t="s">
        <v>174</v>
      </c>
      <c r="E141" t="s">
        <v>17</v>
      </c>
      <c r="G141" s="1" t="s">
        <v>173</v>
      </c>
      <c r="H141">
        <v>0</v>
      </c>
      <c r="I141" t="s">
        <v>14</v>
      </c>
      <c r="J141" t="s">
        <v>25</v>
      </c>
    </row>
    <row r="142" spans="1:10" ht="45">
      <c r="A142" t="str">
        <f t="shared" si="4"/>
        <v>2015-02-12</v>
      </c>
      <c r="B142" t="str">
        <f>"1100"</f>
        <v>1100</v>
      </c>
      <c r="C142" t="s">
        <v>47</v>
      </c>
      <c r="E142" t="s">
        <v>17</v>
      </c>
      <c r="G142" s="1" t="s">
        <v>48</v>
      </c>
      <c r="H142">
        <v>0</v>
      </c>
      <c r="I142" t="s">
        <v>14</v>
      </c>
      <c r="J142" t="s">
        <v>49</v>
      </c>
    </row>
    <row r="143" spans="1:10" ht="45">
      <c r="A143" t="str">
        <f t="shared" si="4"/>
        <v>2015-02-12</v>
      </c>
      <c r="B143" t="str">
        <f>"1130"</f>
        <v>1130</v>
      </c>
      <c r="C143" t="s">
        <v>201</v>
      </c>
      <c r="D143" t="s">
        <v>203</v>
      </c>
      <c r="E143" t="s">
        <v>45</v>
      </c>
      <c r="G143" s="1" t="s">
        <v>202</v>
      </c>
      <c r="H143">
        <v>0</v>
      </c>
      <c r="I143" t="s">
        <v>14</v>
      </c>
      <c r="J143" t="s">
        <v>67</v>
      </c>
    </row>
    <row r="144" spans="1:10" ht="30">
      <c r="A144" t="str">
        <f t="shared" si="4"/>
        <v>2015-02-12</v>
      </c>
      <c r="B144" t="str">
        <f>"1230"</f>
        <v>1230</v>
      </c>
      <c r="C144" t="s">
        <v>175</v>
      </c>
      <c r="D144" t="s">
        <v>177</v>
      </c>
      <c r="E144" t="s">
        <v>17</v>
      </c>
      <c r="G144" s="1" t="s">
        <v>176</v>
      </c>
      <c r="H144">
        <v>0</v>
      </c>
      <c r="I144" t="s">
        <v>14</v>
      </c>
      <c r="J144" t="s">
        <v>25</v>
      </c>
    </row>
    <row r="145" spans="1:10" ht="30">
      <c r="A145" t="str">
        <f t="shared" si="4"/>
        <v>2015-02-12</v>
      </c>
      <c r="B145" t="str">
        <f>"1300"</f>
        <v>1300</v>
      </c>
      <c r="C145" t="s">
        <v>178</v>
      </c>
      <c r="D145" t="s">
        <v>180</v>
      </c>
      <c r="E145" t="s">
        <v>11</v>
      </c>
      <c r="G145" s="1" t="s">
        <v>179</v>
      </c>
      <c r="H145">
        <v>0</v>
      </c>
      <c r="I145" t="s">
        <v>13</v>
      </c>
      <c r="J145" t="s">
        <v>25</v>
      </c>
    </row>
    <row r="146" spans="1:10" ht="45">
      <c r="A146" t="str">
        <f t="shared" si="4"/>
        <v>2015-02-12</v>
      </c>
      <c r="B146" t="str">
        <f>"1330"</f>
        <v>1330</v>
      </c>
      <c r="C146" t="s">
        <v>204</v>
      </c>
      <c r="E146" t="s">
        <v>11</v>
      </c>
      <c r="G146" s="1" t="s">
        <v>205</v>
      </c>
      <c r="H146">
        <v>2014</v>
      </c>
      <c r="I146" t="s">
        <v>14</v>
      </c>
      <c r="J146" t="s">
        <v>25</v>
      </c>
    </row>
    <row r="147" spans="1:10" ht="45">
      <c r="A147" t="str">
        <f t="shared" si="4"/>
        <v>2015-02-12</v>
      </c>
      <c r="B147" t="str">
        <f>"1400"</f>
        <v>1400</v>
      </c>
      <c r="C147" t="s">
        <v>206</v>
      </c>
      <c r="E147" t="s">
        <v>11</v>
      </c>
      <c r="F147" t="s">
        <v>75</v>
      </c>
      <c r="G147" s="1" t="s">
        <v>207</v>
      </c>
      <c r="H147">
        <v>2012</v>
      </c>
      <c r="I147" t="s">
        <v>14</v>
      </c>
      <c r="J147" t="s">
        <v>31</v>
      </c>
    </row>
    <row r="148" spans="1:10" ht="45">
      <c r="A148" t="str">
        <f t="shared" si="4"/>
        <v>2015-02-12</v>
      </c>
      <c r="B148" t="str">
        <f>"1430"</f>
        <v>1430</v>
      </c>
      <c r="C148" t="s">
        <v>32</v>
      </c>
      <c r="E148" t="s">
        <v>17</v>
      </c>
      <c r="G148" s="1" t="s">
        <v>196</v>
      </c>
      <c r="H148">
        <v>0</v>
      </c>
      <c r="I148" t="s">
        <v>14</v>
      </c>
      <c r="J148" t="s">
        <v>25</v>
      </c>
    </row>
    <row r="149" spans="1:10" ht="45">
      <c r="A149" t="str">
        <f t="shared" si="4"/>
        <v>2015-02-12</v>
      </c>
      <c r="B149" t="str">
        <f>"1500"</f>
        <v>1500</v>
      </c>
      <c r="C149" t="s">
        <v>29</v>
      </c>
      <c r="E149" t="s">
        <v>17</v>
      </c>
      <c r="G149" s="1" t="s">
        <v>30</v>
      </c>
      <c r="H149">
        <v>2010</v>
      </c>
      <c r="I149" t="s">
        <v>20</v>
      </c>
      <c r="J149" t="s">
        <v>31</v>
      </c>
    </row>
    <row r="150" spans="1:10" ht="30">
      <c r="A150" t="str">
        <f t="shared" si="4"/>
        <v>2015-02-12</v>
      </c>
      <c r="B150" t="str">
        <f>"1530"</f>
        <v>1530</v>
      </c>
      <c r="C150" t="s">
        <v>37</v>
      </c>
      <c r="D150" t="s">
        <v>200</v>
      </c>
      <c r="E150" t="s">
        <v>17</v>
      </c>
      <c r="G150" s="1" t="s">
        <v>199</v>
      </c>
      <c r="H150">
        <v>2012</v>
      </c>
      <c r="I150" t="s">
        <v>14</v>
      </c>
      <c r="J150" t="s">
        <v>25</v>
      </c>
    </row>
    <row r="151" spans="1:10" ht="45">
      <c r="A151" t="str">
        <f t="shared" si="4"/>
        <v>2015-02-12</v>
      </c>
      <c r="B151" t="str">
        <f>"1600"</f>
        <v>1600</v>
      </c>
      <c r="C151" t="s">
        <v>34</v>
      </c>
      <c r="E151" t="s">
        <v>17</v>
      </c>
      <c r="G151" s="1" t="s">
        <v>35</v>
      </c>
      <c r="H151">
        <v>2011</v>
      </c>
      <c r="I151" t="s">
        <v>14</v>
      </c>
      <c r="J151" t="s">
        <v>36</v>
      </c>
    </row>
    <row r="152" spans="1:10" ht="45">
      <c r="A152" t="str">
        <f t="shared" si="4"/>
        <v>2015-02-12</v>
      </c>
      <c r="B152" t="str">
        <f>"1630"</f>
        <v>1630</v>
      </c>
      <c r="C152" t="s">
        <v>26</v>
      </c>
      <c r="E152" t="s">
        <v>17</v>
      </c>
      <c r="G152" s="1" t="s">
        <v>27</v>
      </c>
      <c r="H152">
        <v>0</v>
      </c>
      <c r="I152" t="s">
        <v>13</v>
      </c>
      <c r="J152" t="s">
        <v>36</v>
      </c>
    </row>
    <row r="153" spans="1:10" ht="45">
      <c r="A153" t="str">
        <f t="shared" si="4"/>
        <v>2015-02-12</v>
      </c>
      <c r="B153" t="str">
        <f>"1700"</f>
        <v>1700</v>
      </c>
      <c r="C153" t="s">
        <v>94</v>
      </c>
      <c r="D153" t="s">
        <v>195</v>
      </c>
      <c r="E153" t="s">
        <v>11</v>
      </c>
      <c r="G153" s="1" t="s">
        <v>95</v>
      </c>
      <c r="H153">
        <v>1982</v>
      </c>
      <c r="I153" t="s">
        <v>97</v>
      </c>
      <c r="J153" t="s">
        <v>25</v>
      </c>
    </row>
    <row r="154" spans="1:10" ht="45">
      <c r="A154" t="str">
        <f t="shared" si="4"/>
        <v>2015-02-12</v>
      </c>
      <c r="B154" t="str">
        <f>"1730"</f>
        <v>1730</v>
      </c>
      <c r="C154" t="s">
        <v>109</v>
      </c>
      <c r="E154" t="s">
        <v>45</v>
      </c>
      <c r="G154" s="1" t="s">
        <v>46</v>
      </c>
      <c r="H154">
        <v>2015</v>
      </c>
      <c r="I154" t="s">
        <v>14</v>
      </c>
      <c r="J154" t="s">
        <v>28</v>
      </c>
    </row>
    <row r="155" spans="1:10" ht="45">
      <c r="A155" t="str">
        <f t="shared" si="4"/>
        <v>2015-02-12</v>
      </c>
      <c r="B155" t="str">
        <f>"1800"</f>
        <v>1800</v>
      </c>
      <c r="C155" t="s">
        <v>110</v>
      </c>
      <c r="E155" t="s">
        <v>17</v>
      </c>
      <c r="G155" s="1" t="s">
        <v>111</v>
      </c>
      <c r="H155">
        <v>0</v>
      </c>
      <c r="I155" t="s">
        <v>20</v>
      </c>
      <c r="J155" t="s">
        <v>21</v>
      </c>
    </row>
    <row r="156" spans="1:10" ht="45">
      <c r="A156" t="str">
        <f t="shared" si="4"/>
        <v>2015-02-12</v>
      </c>
      <c r="B156" t="str">
        <f>"1830"</f>
        <v>1830</v>
      </c>
      <c r="C156" t="s">
        <v>113</v>
      </c>
      <c r="D156" t="s">
        <v>209</v>
      </c>
      <c r="E156" t="s">
        <v>17</v>
      </c>
      <c r="G156" s="1" t="s">
        <v>208</v>
      </c>
      <c r="H156">
        <v>0</v>
      </c>
      <c r="I156" t="s">
        <v>14</v>
      </c>
      <c r="J156" t="s">
        <v>25</v>
      </c>
    </row>
    <row r="157" spans="1:10" ht="45">
      <c r="A157" t="str">
        <f t="shared" si="4"/>
        <v>2015-02-12</v>
      </c>
      <c r="B157" t="str">
        <f>"1900"</f>
        <v>1900</v>
      </c>
      <c r="C157" t="s">
        <v>109</v>
      </c>
      <c r="E157" t="s">
        <v>45</v>
      </c>
      <c r="G157" s="1" t="s">
        <v>46</v>
      </c>
      <c r="H157">
        <v>2015</v>
      </c>
      <c r="I157" t="s">
        <v>14</v>
      </c>
      <c r="J157" t="s">
        <v>28</v>
      </c>
    </row>
    <row r="158" spans="1:10" ht="45">
      <c r="A158" t="str">
        <f t="shared" si="4"/>
        <v>2015-02-12</v>
      </c>
      <c r="B158" t="str">
        <f>"1930"</f>
        <v>1930</v>
      </c>
      <c r="C158" t="s">
        <v>210</v>
      </c>
      <c r="E158" t="s">
        <v>11</v>
      </c>
      <c r="F158" t="s">
        <v>75</v>
      </c>
      <c r="G158" s="1" t="s">
        <v>211</v>
      </c>
      <c r="H158">
        <v>2011</v>
      </c>
      <c r="I158" t="s">
        <v>77</v>
      </c>
      <c r="J158" t="s">
        <v>212</v>
      </c>
    </row>
    <row r="159" spans="1:10" ht="45">
      <c r="A159" t="str">
        <f t="shared" si="4"/>
        <v>2015-02-12</v>
      </c>
      <c r="B159" t="str">
        <f>"2045"</f>
        <v>2045</v>
      </c>
      <c r="C159" t="s">
        <v>120</v>
      </c>
      <c r="D159" t="s">
        <v>214</v>
      </c>
      <c r="E159" t="s">
        <v>17</v>
      </c>
      <c r="G159" s="1" t="s">
        <v>213</v>
      </c>
      <c r="H159">
        <v>0</v>
      </c>
      <c r="I159" t="s">
        <v>14</v>
      </c>
      <c r="J159" t="s">
        <v>215</v>
      </c>
    </row>
    <row r="160" spans="1:10" ht="30">
      <c r="A160" t="str">
        <f t="shared" si="4"/>
        <v>2015-02-12</v>
      </c>
      <c r="B160" t="str">
        <f>"2053"</f>
        <v>2053</v>
      </c>
      <c r="C160" t="s">
        <v>120</v>
      </c>
      <c r="D160" t="s">
        <v>217</v>
      </c>
      <c r="E160" t="s">
        <v>17</v>
      </c>
      <c r="G160" s="1" t="s">
        <v>216</v>
      </c>
      <c r="H160">
        <v>0</v>
      </c>
      <c r="I160" t="s">
        <v>14</v>
      </c>
      <c r="J160" t="s">
        <v>215</v>
      </c>
    </row>
    <row r="161" spans="1:10" ht="30">
      <c r="A161" t="str">
        <f t="shared" si="4"/>
        <v>2015-02-12</v>
      </c>
      <c r="B161" t="str">
        <f>"2100"</f>
        <v>2100</v>
      </c>
      <c r="C161" t="s">
        <v>218</v>
      </c>
      <c r="D161" t="s">
        <v>13</v>
      </c>
      <c r="E161" t="s">
        <v>85</v>
      </c>
      <c r="F161" t="s">
        <v>219</v>
      </c>
      <c r="G161" s="1" t="s">
        <v>220</v>
      </c>
      <c r="H161">
        <v>1994</v>
      </c>
      <c r="I161" t="s">
        <v>64</v>
      </c>
      <c r="J161" t="s">
        <v>221</v>
      </c>
    </row>
    <row r="162" spans="1:10" ht="45">
      <c r="A162" t="str">
        <f t="shared" si="4"/>
        <v>2015-02-12</v>
      </c>
      <c r="B162" t="str">
        <f>"2245"</f>
        <v>2245</v>
      </c>
      <c r="C162" t="s">
        <v>120</v>
      </c>
      <c r="D162" t="s">
        <v>223</v>
      </c>
      <c r="E162" t="s">
        <v>17</v>
      </c>
      <c r="G162" s="1" t="s">
        <v>222</v>
      </c>
      <c r="H162">
        <v>0</v>
      </c>
      <c r="I162" t="s">
        <v>14</v>
      </c>
      <c r="J162" t="s">
        <v>123</v>
      </c>
    </row>
    <row r="163" spans="1:10" ht="45">
      <c r="A163" t="str">
        <f t="shared" si="4"/>
        <v>2015-02-12</v>
      </c>
      <c r="B163" t="str">
        <f>"2252"</f>
        <v>2252</v>
      </c>
      <c r="C163" t="s">
        <v>120</v>
      </c>
      <c r="D163" t="s">
        <v>225</v>
      </c>
      <c r="E163" t="s">
        <v>17</v>
      </c>
      <c r="G163" s="1" t="s">
        <v>224</v>
      </c>
      <c r="H163">
        <v>0</v>
      </c>
      <c r="I163" t="s">
        <v>14</v>
      </c>
      <c r="J163" t="s">
        <v>215</v>
      </c>
    </row>
    <row r="164" spans="1:10" ht="45">
      <c r="A164" t="str">
        <f t="shared" si="4"/>
        <v>2015-02-12</v>
      </c>
      <c r="B164" t="str">
        <f>"2300"</f>
        <v>2300</v>
      </c>
      <c r="C164" t="s">
        <v>109</v>
      </c>
      <c r="E164" t="s">
        <v>45</v>
      </c>
      <c r="G164" s="1" t="s">
        <v>46</v>
      </c>
      <c r="H164">
        <v>2015</v>
      </c>
      <c r="I164" t="s">
        <v>14</v>
      </c>
      <c r="J164" t="s">
        <v>28</v>
      </c>
    </row>
    <row r="165" spans="1:10" ht="45">
      <c r="A165" t="str">
        <f t="shared" si="4"/>
        <v>2015-02-12</v>
      </c>
      <c r="B165" t="str">
        <f>"2330"</f>
        <v>2330</v>
      </c>
      <c r="C165" t="s">
        <v>132</v>
      </c>
      <c r="E165" t="s">
        <v>11</v>
      </c>
      <c r="G165" s="1" t="s">
        <v>226</v>
      </c>
      <c r="H165">
        <v>0</v>
      </c>
      <c r="I165" t="s">
        <v>14</v>
      </c>
      <c r="J165" t="s">
        <v>36</v>
      </c>
    </row>
    <row r="166" spans="1:10" ht="30">
      <c r="A166" t="str">
        <f aca="true" t="shared" si="5" ref="A166:A200">"2015-02-13"</f>
        <v>2015-02-13</v>
      </c>
      <c r="B166" t="str">
        <f>"0000"</f>
        <v>0000</v>
      </c>
      <c r="C166" t="s">
        <v>10</v>
      </c>
      <c r="E166" t="s">
        <v>11</v>
      </c>
      <c r="G166" s="1" t="s">
        <v>12</v>
      </c>
      <c r="H166">
        <v>2012</v>
      </c>
      <c r="I166" t="s">
        <v>14</v>
      </c>
      <c r="J166" t="s">
        <v>58</v>
      </c>
    </row>
    <row r="167" spans="1:10" ht="45">
      <c r="A167" t="str">
        <f t="shared" si="5"/>
        <v>2015-02-13</v>
      </c>
      <c r="B167" t="str">
        <f>"0600"</f>
        <v>0600</v>
      </c>
      <c r="C167" t="s">
        <v>16</v>
      </c>
      <c r="D167" t="s">
        <v>227</v>
      </c>
      <c r="E167" t="s">
        <v>17</v>
      </c>
      <c r="G167" s="1" t="s">
        <v>18</v>
      </c>
      <c r="H167">
        <v>2005</v>
      </c>
      <c r="I167" t="s">
        <v>20</v>
      </c>
      <c r="J167" t="s">
        <v>21</v>
      </c>
    </row>
    <row r="168" spans="1:10" ht="45">
      <c r="A168" t="str">
        <f t="shared" si="5"/>
        <v>2015-02-13</v>
      </c>
      <c r="B168" t="str">
        <f>"0630"</f>
        <v>0630</v>
      </c>
      <c r="C168" t="s">
        <v>29</v>
      </c>
      <c r="E168" t="s">
        <v>17</v>
      </c>
      <c r="G168" s="1" t="s">
        <v>30</v>
      </c>
      <c r="H168">
        <v>2010</v>
      </c>
      <c r="I168" t="s">
        <v>20</v>
      </c>
      <c r="J168" t="s">
        <v>36</v>
      </c>
    </row>
    <row r="169" spans="1:10" ht="45">
      <c r="A169" t="str">
        <f t="shared" si="5"/>
        <v>2015-02-13</v>
      </c>
      <c r="B169" t="str">
        <f>"0700"</f>
        <v>0700</v>
      </c>
      <c r="C169" t="s">
        <v>26</v>
      </c>
      <c r="E169" t="s">
        <v>17</v>
      </c>
      <c r="G169" s="1" t="s">
        <v>27</v>
      </c>
      <c r="H169">
        <v>0</v>
      </c>
      <c r="I169" t="s">
        <v>13</v>
      </c>
      <c r="J169" t="s">
        <v>36</v>
      </c>
    </row>
    <row r="170" spans="1:10" ht="45">
      <c r="A170" t="str">
        <f t="shared" si="5"/>
        <v>2015-02-13</v>
      </c>
      <c r="B170" t="str">
        <f>"0730"</f>
        <v>0730</v>
      </c>
      <c r="C170" t="s">
        <v>94</v>
      </c>
      <c r="D170" t="s">
        <v>228</v>
      </c>
      <c r="E170" t="s">
        <v>11</v>
      </c>
      <c r="G170" s="1" t="s">
        <v>95</v>
      </c>
      <c r="H170">
        <v>1982</v>
      </c>
      <c r="I170" t="s">
        <v>97</v>
      </c>
      <c r="J170" t="s">
        <v>49</v>
      </c>
    </row>
    <row r="171" spans="1:10" ht="45">
      <c r="A171" t="str">
        <f t="shared" si="5"/>
        <v>2015-02-13</v>
      </c>
      <c r="B171" t="str">
        <f>"0800"</f>
        <v>0800</v>
      </c>
      <c r="C171" t="s">
        <v>32</v>
      </c>
      <c r="E171" t="s">
        <v>17</v>
      </c>
      <c r="G171" s="1" t="s">
        <v>229</v>
      </c>
      <c r="H171">
        <v>0</v>
      </c>
      <c r="I171" t="s">
        <v>14</v>
      </c>
      <c r="J171" t="s">
        <v>25</v>
      </c>
    </row>
    <row r="172" spans="1:10" ht="30">
      <c r="A172" t="str">
        <f t="shared" si="5"/>
        <v>2015-02-13</v>
      </c>
      <c r="B172" t="str">
        <f>"0830"</f>
        <v>0830</v>
      </c>
      <c r="C172" t="s">
        <v>22</v>
      </c>
      <c r="D172" t="s">
        <v>231</v>
      </c>
      <c r="E172" t="s">
        <v>17</v>
      </c>
      <c r="G172" s="1" t="s">
        <v>230</v>
      </c>
      <c r="H172">
        <v>2009</v>
      </c>
      <c r="I172" t="s">
        <v>14</v>
      </c>
      <c r="J172" t="s">
        <v>25</v>
      </c>
    </row>
    <row r="173" spans="1:10" ht="45">
      <c r="A173" t="str">
        <f t="shared" si="5"/>
        <v>2015-02-13</v>
      </c>
      <c r="B173" t="str">
        <f>"0900"</f>
        <v>0900</v>
      </c>
      <c r="C173" t="s">
        <v>34</v>
      </c>
      <c r="E173" t="s">
        <v>17</v>
      </c>
      <c r="G173" s="1" t="s">
        <v>35</v>
      </c>
      <c r="H173">
        <v>2011</v>
      </c>
      <c r="I173" t="s">
        <v>14</v>
      </c>
      <c r="J173" t="s">
        <v>36</v>
      </c>
    </row>
    <row r="174" spans="1:10" ht="30">
      <c r="A174" t="str">
        <f t="shared" si="5"/>
        <v>2015-02-13</v>
      </c>
      <c r="B174" t="str">
        <f>"0930"</f>
        <v>0930</v>
      </c>
      <c r="C174" t="s">
        <v>37</v>
      </c>
      <c r="D174" t="s">
        <v>233</v>
      </c>
      <c r="E174" t="s">
        <v>17</v>
      </c>
      <c r="G174" s="1" t="s">
        <v>232</v>
      </c>
      <c r="H174">
        <v>2012</v>
      </c>
      <c r="I174" t="s">
        <v>14</v>
      </c>
      <c r="J174" t="s">
        <v>21</v>
      </c>
    </row>
    <row r="175" spans="1:10" ht="45">
      <c r="A175" t="str">
        <f t="shared" si="5"/>
        <v>2015-02-13</v>
      </c>
      <c r="B175" t="str">
        <f>"1000"</f>
        <v>1000</v>
      </c>
      <c r="C175" t="s">
        <v>110</v>
      </c>
      <c r="E175" t="s">
        <v>17</v>
      </c>
      <c r="G175" s="1" t="s">
        <v>111</v>
      </c>
      <c r="H175">
        <v>0</v>
      </c>
      <c r="I175" t="s">
        <v>20</v>
      </c>
      <c r="J175" t="s">
        <v>21</v>
      </c>
    </row>
    <row r="176" spans="1:10" ht="45">
      <c r="A176" t="str">
        <f t="shared" si="5"/>
        <v>2015-02-13</v>
      </c>
      <c r="B176" t="str">
        <f>"1030"</f>
        <v>1030</v>
      </c>
      <c r="C176" t="s">
        <v>113</v>
      </c>
      <c r="D176" t="s">
        <v>209</v>
      </c>
      <c r="E176" t="s">
        <v>17</v>
      </c>
      <c r="G176" s="1" t="s">
        <v>208</v>
      </c>
      <c r="H176">
        <v>0</v>
      </c>
      <c r="I176" t="s">
        <v>14</v>
      </c>
      <c r="J176" t="s">
        <v>25</v>
      </c>
    </row>
    <row r="177" spans="1:10" ht="45">
      <c r="A177" t="str">
        <f t="shared" si="5"/>
        <v>2015-02-13</v>
      </c>
      <c r="B177" t="str">
        <f>"1100"</f>
        <v>1100</v>
      </c>
      <c r="C177" t="s">
        <v>210</v>
      </c>
      <c r="E177" t="s">
        <v>11</v>
      </c>
      <c r="F177" t="s">
        <v>75</v>
      </c>
      <c r="G177" s="1" t="s">
        <v>211</v>
      </c>
      <c r="H177">
        <v>2011</v>
      </c>
      <c r="I177" t="s">
        <v>77</v>
      </c>
      <c r="J177" t="s">
        <v>212</v>
      </c>
    </row>
    <row r="178" spans="1:10" ht="30">
      <c r="A178" t="str">
        <f t="shared" si="5"/>
        <v>2015-02-13</v>
      </c>
      <c r="B178" t="str">
        <f>"1220"</f>
        <v>1220</v>
      </c>
      <c r="C178" t="s">
        <v>120</v>
      </c>
      <c r="D178" t="s">
        <v>217</v>
      </c>
      <c r="E178" t="s">
        <v>17</v>
      </c>
      <c r="G178" s="1" t="s">
        <v>216</v>
      </c>
      <c r="H178">
        <v>0</v>
      </c>
      <c r="I178" t="s">
        <v>14</v>
      </c>
      <c r="J178" t="s">
        <v>215</v>
      </c>
    </row>
    <row r="179" spans="1:10" ht="15">
      <c r="A179" t="str">
        <f t="shared" si="5"/>
        <v>2015-02-13</v>
      </c>
      <c r="B179" t="str">
        <f>"1230"</f>
        <v>1230</v>
      </c>
      <c r="C179" t="s">
        <v>234</v>
      </c>
      <c r="D179" t="s">
        <v>236</v>
      </c>
      <c r="E179" t="s">
        <v>17</v>
      </c>
      <c r="F179" t="s">
        <v>130</v>
      </c>
      <c r="G179" s="1" t="s">
        <v>235</v>
      </c>
      <c r="H179">
        <v>0</v>
      </c>
      <c r="I179" t="s">
        <v>13</v>
      </c>
      <c r="J179" t="s">
        <v>237</v>
      </c>
    </row>
    <row r="180" spans="1:10" ht="45">
      <c r="A180" t="str">
        <f t="shared" si="5"/>
        <v>2015-02-13</v>
      </c>
      <c r="B180" t="str">
        <f>"1300"</f>
        <v>1300</v>
      </c>
      <c r="C180" t="s">
        <v>59</v>
      </c>
      <c r="E180" t="s">
        <v>17</v>
      </c>
      <c r="G180" s="1" t="s">
        <v>60</v>
      </c>
      <c r="H180">
        <v>0</v>
      </c>
      <c r="I180" t="s">
        <v>13</v>
      </c>
      <c r="J180" t="s">
        <v>61</v>
      </c>
    </row>
    <row r="181" spans="1:10" ht="30">
      <c r="A181" t="str">
        <f t="shared" si="5"/>
        <v>2015-02-13</v>
      </c>
      <c r="B181" t="str">
        <f>"1400"</f>
        <v>1400</v>
      </c>
      <c r="C181" t="s">
        <v>238</v>
      </c>
      <c r="E181" t="s">
        <v>11</v>
      </c>
      <c r="G181" s="1" t="s">
        <v>239</v>
      </c>
      <c r="H181">
        <v>2013</v>
      </c>
      <c r="I181" t="s">
        <v>14</v>
      </c>
      <c r="J181" t="s">
        <v>25</v>
      </c>
    </row>
    <row r="182" spans="1:10" ht="45">
      <c r="A182" t="str">
        <f t="shared" si="5"/>
        <v>2015-02-13</v>
      </c>
      <c r="B182" t="str">
        <f>"1430"</f>
        <v>1430</v>
      </c>
      <c r="C182" t="s">
        <v>32</v>
      </c>
      <c r="E182" t="s">
        <v>17</v>
      </c>
      <c r="G182" s="1" t="s">
        <v>229</v>
      </c>
      <c r="H182">
        <v>0</v>
      </c>
      <c r="I182" t="s">
        <v>14</v>
      </c>
      <c r="J182" t="s">
        <v>25</v>
      </c>
    </row>
    <row r="183" spans="1:10" ht="45">
      <c r="A183" t="str">
        <f t="shared" si="5"/>
        <v>2015-02-13</v>
      </c>
      <c r="B183" t="str">
        <f>"1500"</f>
        <v>1500</v>
      </c>
      <c r="C183" t="s">
        <v>29</v>
      </c>
      <c r="E183" t="s">
        <v>17</v>
      </c>
      <c r="G183" s="1" t="s">
        <v>30</v>
      </c>
      <c r="H183">
        <v>2010</v>
      </c>
      <c r="I183" t="s">
        <v>20</v>
      </c>
      <c r="J183" t="s">
        <v>36</v>
      </c>
    </row>
    <row r="184" spans="1:10" ht="30">
      <c r="A184" t="str">
        <f t="shared" si="5"/>
        <v>2015-02-13</v>
      </c>
      <c r="B184" t="str">
        <f>"1530"</f>
        <v>1530</v>
      </c>
      <c r="C184" t="s">
        <v>37</v>
      </c>
      <c r="D184" t="s">
        <v>233</v>
      </c>
      <c r="E184" t="s">
        <v>17</v>
      </c>
      <c r="G184" s="1" t="s">
        <v>232</v>
      </c>
      <c r="H184">
        <v>2012</v>
      </c>
      <c r="I184" t="s">
        <v>14</v>
      </c>
      <c r="J184" t="s">
        <v>21</v>
      </c>
    </row>
    <row r="185" spans="1:10" ht="45">
      <c r="A185" t="str">
        <f t="shared" si="5"/>
        <v>2015-02-13</v>
      </c>
      <c r="B185" t="str">
        <f>"1600"</f>
        <v>1600</v>
      </c>
      <c r="C185" t="s">
        <v>34</v>
      </c>
      <c r="E185" t="s">
        <v>17</v>
      </c>
      <c r="G185" s="1" t="s">
        <v>35</v>
      </c>
      <c r="H185">
        <v>2011</v>
      </c>
      <c r="I185" t="s">
        <v>14</v>
      </c>
      <c r="J185" t="s">
        <v>36</v>
      </c>
    </row>
    <row r="186" spans="1:10" ht="45">
      <c r="A186" t="str">
        <f t="shared" si="5"/>
        <v>2015-02-13</v>
      </c>
      <c r="B186" t="str">
        <f>"1630"</f>
        <v>1630</v>
      </c>
      <c r="C186" t="s">
        <v>26</v>
      </c>
      <c r="E186" t="s">
        <v>17</v>
      </c>
      <c r="G186" s="1" t="s">
        <v>27</v>
      </c>
      <c r="H186">
        <v>0</v>
      </c>
      <c r="I186" t="s">
        <v>13</v>
      </c>
      <c r="J186" t="s">
        <v>36</v>
      </c>
    </row>
    <row r="187" spans="1:10" ht="45">
      <c r="A187" t="str">
        <f t="shared" si="5"/>
        <v>2015-02-13</v>
      </c>
      <c r="B187" t="str">
        <f>"1700"</f>
        <v>1700</v>
      </c>
      <c r="C187" t="s">
        <v>94</v>
      </c>
      <c r="D187" t="s">
        <v>228</v>
      </c>
      <c r="E187" t="s">
        <v>11</v>
      </c>
      <c r="G187" s="1" t="s">
        <v>95</v>
      </c>
      <c r="H187">
        <v>1982</v>
      </c>
      <c r="I187" t="s">
        <v>97</v>
      </c>
      <c r="J187" t="s">
        <v>49</v>
      </c>
    </row>
    <row r="188" spans="1:10" ht="45">
      <c r="A188" t="str">
        <f t="shared" si="5"/>
        <v>2015-02-13</v>
      </c>
      <c r="B188" t="str">
        <f>"1730"</f>
        <v>1730</v>
      </c>
      <c r="C188" t="s">
        <v>109</v>
      </c>
      <c r="E188" t="s">
        <v>45</v>
      </c>
      <c r="G188" s="1" t="s">
        <v>46</v>
      </c>
      <c r="H188">
        <v>2015</v>
      </c>
      <c r="I188" t="s">
        <v>14</v>
      </c>
      <c r="J188" t="s">
        <v>28</v>
      </c>
    </row>
    <row r="189" spans="1:10" ht="45">
      <c r="A189" t="str">
        <f t="shared" si="5"/>
        <v>2015-02-13</v>
      </c>
      <c r="B189" t="str">
        <f>"1800"</f>
        <v>1800</v>
      </c>
      <c r="C189" t="s">
        <v>110</v>
      </c>
      <c r="E189" t="s">
        <v>17</v>
      </c>
      <c r="G189" s="1" t="s">
        <v>111</v>
      </c>
      <c r="H189">
        <v>0</v>
      </c>
      <c r="I189" t="s">
        <v>20</v>
      </c>
      <c r="J189" t="s">
        <v>21</v>
      </c>
    </row>
    <row r="190" spans="1:10" ht="15">
      <c r="A190" t="str">
        <f t="shared" si="5"/>
        <v>2015-02-13</v>
      </c>
      <c r="B190" t="str">
        <f>"1830"</f>
        <v>1830</v>
      </c>
      <c r="C190" t="s">
        <v>240</v>
      </c>
      <c r="E190" t="s">
        <v>11</v>
      </c>
      <c r="F190" t="s">
        <v>75</v>
      </c>
      <c r="G190" s="1" t="s">
        <v>241</v>
      </c>
      <c r="H190">
        <v>2009</v>
      </c>
      <c r="I190" t="s">
        <v>20</v>
      </c>
      <c r="J190" t="s">
        <v>31</v>
      </c>
    </row>
    <row r="191" spans="1:10" ht="45">
      <c r="A191" t="str">
        <f t="shared" si="5"/>
        <v>2015-02-13</v>
      </c>
      <c r="B191" t="str">
        <f>"1900"</f>
        <v>1900</v>
      </c>
      <c r="C191" t="s">
        <v>109</v>
      </c>
      <c r="E191" t="s">
        <v>45</v>
      </c>
      <c r="G191" s="1" t="s">
        <v>46</v>
      </c>
      <c r="H191">
        <v>2015</v>
      </c>
      <c r="I191" t="s">
        <v>14</v>
      </c>
      <c r="J191" t="s">
        <v>28</v>
      </c>
    </row>
    <row r="192" spans="1:10" ht="30">
      <c r="A192" t="str">
        <f t="shared" si="5"/>
        <v>2015-02-13</v>
      </c>
      <c r="B192" t="str">
        <f>"1930"</f>
        <v>1930</v>
      </c>
      <c r="C192" t="s">
        <v>242</v>
      </c>
      <c r="D192" t="s">
        <v>13</v>
      </c>
      <c r="E192" t="s">
        <v>17</v>
      </c>
      <c r="G192" s="1" t="s">
        <v>243</v>
      </c>
      <c r="H192">
        <v>0</v>
      </c>
      <c r="I192" t="s">
        <v>13</v>
      </c>
      <c r="J192" t="s">
        <v>244</v>
      </c>
    </row>
    <row r="193" spans="1:10" ht="45">
      <c r="A193" t="str">
        <f t="shared" si="5"/>
        <v>2015-02-13</v>
      </c>
      <c r="B193" t="str">
        <f>"2100"</f>
        <v>2100</v>
      </c>
      <c r="C193" t="s">
        <v>245</v>
      </c>
      <c r="G193" s="1" t="s">
        <v>246</v>
      </c>
      <c r="H193">
        <v>0</v>
      </c>
      <c r="I193" t="s">
        <v>13</v>
      </c>
      <c r="J193" t="s">
        <v>247</v>
      </c>
    </row>
    <row r="194" spans="1:10" ht="45">
      <c r="A194" t="str">
        <f t="shared" si="5"/>
        <v>2015-02-13</v>
      </c>
      <c r="B194" t="str">
        <f>"2200"</f>
        <v>2200</v>
      </c>
      <c r="C194" t="s">
        <v>248</v>
      </c>
      <c r="E194" t="s">
        <v>17</v>
      </c>
      <c r="G194" s="1" t="s">
        <v>249</v>
      </c>
      <c r="H194">
        <v>0</v>
      </c>
      <c r="I194" t="s">
        <v>14</v>
      </c>
      <c r="J194" t="s">
        <v>250</v>
      </c>
    </row>
    <row r="195" spans="1:10" ht="15">
      <c r="A195" t="str">
        <f t="shared" si="5"/>
        <v>2015-02-13</v>
      </c>
      <c r="B195" t="str">
        <f>"2240"</f>
        <v>2240</v>
      </c>
      <c r="C195" t="s">
        <v>251</v>
      </c>
      <c r="D195" t="s">
        <v>252</v>
      </c>
      <c r="E195" t="s">
        <v>17</v>
      </c>
      <c r="G195" s="1" t="s">
        <v>13</v>
      </c>
      <c r="H195">
        <v>2012</v>
      </c>
      <c r="I195" t="s">
        <v>14</v>
      </c>
      <c r="J195" t="s">
        <v>253</v>
      </c>
    </row>
    <row r="196" spans="1:10" ht="15">
      <c r="A196" t="str">
        <f t="shared" si="5"/>
        <v>2015-02-13</v>
      </c>
      <c r="B196" t="str">
        <f>"2245"</f>
        <v>2245</v>
      </c>
      <c r="C196" t="s">
        <v>251</v>
      </c>
      <c r="D196" t="s">
        <v>254</v>
      </c>
      <c r="E196" t="s">
        <v>17</v>
      </c>
      <c r="G196" s="1" t="s">
        <v>13</v>
      </c>
      <c r="H196">
        <v>2012</v>
      </c>
      <c r="I196" t="s">
        <v>14</v>
      </c>
      <c r="J196" t="s">
        <v>253</v>
      </c>
    </row>
    <row r="197" spans="1:10" ht="15">
      <c r="A197" t="str">
        <f t="shared" si="5"/>
        <v>2015-02-13</v>
      </c>
      <c r="B197" t="str">
        <f>"2250"</f>
        <v>2250</v>
      </c>
      <c r="C197" t="s">
        <v>251</v>
      </c>
      <c r="D197" t="s">
        <v>255</v>
      </c>
      <c r="E197" t="s">
        <v>11</v>
      </c>
      <c r="G197" s="1" t="s">
        <v>13</v>
      </c>
      <c r="H197">
        <v>2012</v>
      </c>
      <c r="I197" t="s">
        <v>14</v>
      </c>
      <c r="J197" t="s">
        <v>123</v>
      </c>
    </row>
    <row r="198" spans="1:10" ht="15">
      <c r="A198" t="str">
        <f t="shared" si="5"/>
        <v>2015-02-13</v>
      </c>
      <c r="B198" t="str">
        <f>"2255"</f>
        <v>2255</v>
      </c>
      <c r="C198" t="s">
        <v>251</v>
      </c>
      <c r="D198" t="s">
        <v>256</v>
      </c>
      <c r="E198" t="s">
        <v>17</v>
      </c>
      <c r="G198" s="1" t="s">
        <v>13</v>
      </c>
      <c r="H198">
        <v>2012</v>
      </c>
      <c r="I198" t="s">
        <v>14</v>
      </c>
      <c r="J198" t="s">
        <v>253</v>
      </c>
    </row>
    <row r="199" spans="1:10" ht="45">
      <c r="A199" t="str">
        <f t="shared" si="5"/>
        <v>2015-02-13</v>
      </c>
      <c r="B199" t="str">
        <f>"2300"</f>
        <v>2300</v>
      </c>
      <c r="C199" t="s">
        <v>109</v>
      </c>
      <c r="E199" t="s">
        <v>45</v>
      </c>
      <c r="G199" s="1" t="s">
        <v>46</v>
      </c>
      <c r="H199">
        <v>2015</v>
      </c>
      <c r="I199" t="s">
        <v>14</v>
      </c>
      <c r="J199" t="s">
        <v>28</v>
      </c>
    </row>
    <row r="200" spans="1:10" ht="45">
      <c r="A200" t="str">
        <f t="shared" si="5"/>
        <v>2015-02-13</v>
      </c>
      <c r="B200" t="str">
        <f>"2330"</f>
        <v>2330</v>
      </c>
      <c r="C200" t="s">
        <v>257</v>
      </c>
      <c r="E200" t="s">
        <v>11</v>
      </c>
      <c r="F200" t="s">
        <v>75</v>
      </c>
      <c r="G200" s="1" t="s">
        <v>258</v>
      </c>
      <c r="H200">
        <v>2011</v>
      </c>
      <c r="I200" t="s">
        <v>14</v>
      </c>
      <c r="J200" t="s">
        <v>49</v>
      </c>
    </row>
    <row r="201" spans="1:10" ht="30">
      <c r="A201" t="str">
        <f aca="true" t="shared" si="6" ref="A201:A242">"2015-02-14"</f>
        <v>2015-02-14</v>
      </c>
      <c r="B201" t="str">
        <f>"0000"</f>
        <v>0000</v>
      </c>
      <c r="C201" t="s">
        <v>53</v>
      </c>
      <c r="G201" s="1" t="s">
        <v>54</v>
      </c>
      <c r="H201">
        <v>0</v>
      </c>
      <c r="I201" t="s">
        <v>14</v>
      </c>
      <c r="J201" t="s">
        <v>55</v>
      </c>
    </row>
    <row r="202" spans="1:10" ht="30">
      <c r="A202" t="str">
        <f t="shared" si="6"/>
        <v>2015-02-14</v>
      </c>
      <c r="B202" t="str">
        <f>"0100"</f>
        <v>0100</v>
      </c>
      <c r="C202" t="s">
        <v>56</v>
      </c>
      <c r="G202" s="1" t="s">
        <v>57</v>
      </c>
      <c r="H202">
        <v>0</v>
      </c>
      <c r="I202" t="s">
        <v>13</v>
      </c>
      <c r="J202" t="s">
        <v>58</v>
      </c>
    </row>
    <row r="203" spans="1:10" ht="45">
      <c r="A203" t="str">
        <f t="shared" si="6"/>
        <v>2015-02-14</v>
      </c>
      <c r="B203" t="str">
        <f>"0200"</f>
        <v>0200</v>
      </c>
      <c r="C203" t="s">
        <v>50</v>
      </c>
      <c r="E203" t="s">
        <v>17</v>
      </c>
      <c r="G203" s="1" t="s">
        <v>51</v>
      </c>
      <c r="H203">
        <v>2013</v>
      </c>
      <c r="I203" t="s">
        <v>14</v>
      </c>
      <c r="J203" t="s">
        <v>67</v>
      </c>
    </row>
    <row r="204" spans="1:10" ht="45">
      <c r="A204" t="str">
        <f t="shared" si="6"/>
        <v>2015-02-14</v>
      </c>
      <c r="B204" t="str">
        <f>"0300"</f>
        <v>0300</v>
      </c>
      <c r="C204" t="s">
        <v>259</v>
      </c>
      <c r="E204" t="s">
        <v>45</v>
      </c>
      <c r="G204" s="1" t="s">
        <v>260</v>
      </c>
      <c r="H204">
        <v>2009</v>
      </c>
      <c r="I204" t="s">
        <v>14</v>
      </c>
      <c r="J204" t="s">
        <v>261</v>
      </c>
    </row>
    <row r="205" spans="1:10" ht="15">
      <c r="A205" t="str">
        <f t="shared" si="6"/>
        <v>2015-02-14</v>
      </c>
      <c r="B205" t="str">
        <f>"0400"</f>
        <v>0400</v>
      </c>
      <c r="C205" t="s">
        <v>262</v>
      </c>
      <c r="D205" t="s">
        <v>264</v>
      </c>
      <c r="E205" t="s">
        <v>45</v>
      </c>
      <c r="G205" s="1" t="s">
        <v>263</v>
      </c>
      <c r="H205">
        <v>2011</v>
      </c>
      <c r="I205" t="s">
        <v>14</v>
      </c>
      <c r="J205" t="s">
        <v>15</v>
      </c>
    </row>
    <row r="206" spans="1:10" ht="45">
      <c r="A206" t="str">
        <f t="shared" si="6"/>
        <v>2015-02-14</v>
      </c>
      <c r="B206" t="str">
        <f>"0500"</f>
        <v>0500</v>
      </c>
      <c r="C206" t="s">
        <v>265</v>
      </c>
      <c r="D206" t="s">
        <v>267</v>
      </c>
      <c r="E206" t="s">
        <v>11</v>
      </c>
      <c r="G206" s="1" t="s">
        <v>266</v>
      </c>
      <c r="H206">
        <v>0</v>
      </c>
      <c r="I206" t="s">
        <v>14</v>
      </c>
      <c r="J206" t="s">
        <v>268</v>
      </c>
    </row>
    <row r="207" spans="1:10" ht="45">
      <c r="A207" t="str">
        <f t="shared" si="6"/>
        <v>2015-02-14</v>
      </c>
      <c r="B207" t="str">
        <f>"0600"</f>
        <v>0600</v>
      </c>
      <c r="C207" t="s">
        <v>16</v>
      </c>
      <c r="D207" t="s">
        <v>269</v>
      </c>
      <c r="E207" t="s">
        <v>17</v>
      </c>
      <c r="G207" s="1" t="s">
        <v>18</v>
      </c>
      <c r="H207">
        <v>2005</v>
      </c>
      <c r="I207" t="s">
        <v>20</v>
      </c>
      <c r="J207" t="s">
        <v>21</v>
      </c>
    </row>
    <row r="208" spans="1:10" ht="30">
      <c r="A208" t="str">
        <f t="shared" si="6"/>
        <v>2015-02-14</v>
      </c>
      <c r="B208" t="str">
        <f>"0630"</f>
        <v>0630</v>
      </c>
      <c r="C208" t="s">
        <v>22</v>
      </c>
      <c r="D208" t="s">
        <v>271</v>
      </c>
      <c r="E208" t="s">
        <v>17</v>
      </c>
      <c r="G208" s="1" t="s">
        <v>270</v>
      </c>
      <c r="H208">
        <v>2009</v>
      </c>
      <c r="I208" t="s">
        <v>14</v>
      </c>
      <c r="J208" t="s">
        <v>25</v>
      </c>
    </row>
    <row r="209" spans="1:10" ht="45">
      <c r="A209" t="str">
        <f t="shared" si="6"/>
        <v>2015-02-14</v>
      </c>
      <c r="B209" t="str">
        <f>"0700"</f>
        <v>0700</v>
      </c>
      <c r="C209" t="s">
        <v>26</v>
      </c>
      <c r="E209" t="s">
        <v>17</v>
      </c>
      <c r="G209" s="1" t="s">
        <v>27</v>
      </c>
      <c r="H209">
        <v>0</v>
      </c>
      <c r="I209" t="s">
        <v>13</v>
      </c>
      <c r="J209" t="s">
        <v>36</v>
      </c>
    </row>
    <row r="210" spans="1:10" ht="45">
      <c r="A210" t="str">
        <f t="shared" si="6"/>
        <v>2015-02-14</v>
      </c>
      <c r="B210" t="str">
        <f>"0730"</f>
        <v>0730</v>
      </c>
      <c r="C210" t="s">
        <v>29</v>
      </c>
      <c r="E210" t="s">
        <v>17</v>
      </c>
      <c r="G210" s="1" t="s">
        <v>30</v>
      </c>
      <c r="H210">
        <v>2010</v>
      </c>
      <c r="I210" t="s">
        <v>20</v>
      </c>
      <c r="J210" t="s">
        <v>31</v>
      </c>
    </row>
    <row r="211" spans="1:10" ht="45">
      <c r="A211" t="str">
        <f t="shared" si="6"/>
        <v>2015-02-14</v>
      </c>
      <c r="B211" t="str">
        <f>"0800"</f>
        <v>0800</v>
      </c>
      <c r="C211" t="s">
        <v>32</v>
      </c>
      <c r="E211" t="s">
        <v>17</v>
      </c>
      <c r="G211" s="1" t="s">
        <v>272</v>
      </c>
      <c r="H211">
        <v>0</v>
      </c>
      <c r="I211" t="s">
        <v>14</v>
      </c>
      <c r="J211" t="s">
        <v>28</v>
      </c>
    </row>
    <row r="212" spans="1:10" ht="45">
      <c r="A212" t="str">
        <f t="shared" si="6"/>
        <v>2015-02-14</v>
      </c>
      <c r="B212" t="str">
        <f>"0830"</f>
        <v>0830</v>
      </c>
      <c r="C212" t="s">
        <v>34</v>
      </c>
      <c r="E212" t="s">
        <v>17</v>
      </c>
      <c r="G212" s="1" t="s">
        <v>35</v>
      </c>
      <c r="H212">
        <v>2011</v>
      </c>
      <c r="I212" t="s">
        <v>14</v>
      </c>
      <c r="J212" t="s">
        <v>36</v>
      </c>
    </row>
    <row r="213" spans="1:10" ht="30">
      <c r="A213" t="str">
        <f t="shared" si="6"/>
        <v>2015-02-14</v>
      </c>
      <c r="B213" t="str">
        <f>"0900"</f>
        <v>0900</v>
      </c>
      <c r="C213" t="s">
        <v>37</v>
      </c>
      <c r="D213" t="s">
        <v>274</v>
      </c>
      <c r="E213" t="s">
        <v>17</v>
      </c>
      <c r="G213" s="1" t="s">
        <v>273</v>
      </c>
      <c r="H213">
        <v>2012</v>
      </c>
      <c r="I213" t="s">
        <v>14</v>
      </c>
      <c r="J213" t="s">
        <v>36</v>
      </c>
    </row>
    <row r="214" spans="1:10" ht="45">
      <c r="A214" t="str">
        <f t="shared" si="6"/>
        <v>2015-02-14</v>
      </c>
      <c r="B214" t="str">
        <f>"0930"</f>
        <v>0930</v>
      </c>
      <c r="C214" t="s">
        <v>26</v>
      </c>
      <c r="E214" t="s">
        <v>17</v>
      </c>
      <c r="G214" s="1" t="s">
        <v>27</v>
      </c>
      <c r="H214">
        <v>0</v>
      </c>
      <c r="I214" t="s">
        <v>14</v>
      </c>
      <c r="J214" t="s">
        <v>36</v>
      </c>
    </row>
    <row r="215" spans="1:10" ht="45">
      <c r="A215" t="str">
        <f t="shared" si="6"/>
        <v>2015-02-14</v>
      </c>
      <c r="B215" t="str">
        <f>"1000"</f>
        <v>1000</v>
      </c>
      <c r="C215" t="s">
        <v>164</v>
      </c>
      <c r="E215" t="s">
        <v>11</v>
      </c>
      <c r="G215" s="1" t="s">
        <v>165</v>
      </c>
      <c r="H215">
        <v>0</v>
      </c>
      <c r="I215" t="s">
        <v>13</v>
      </c>
      <c r="J215" t="s">
        <v>61</v>
      </c>
    </row>
    <row r="216" spans="1:10" ht="45">
      <c r="A216" t="str">
        <f t="shared" si="6"/>
        <v>2015-02-14</v>
      </c>
      <c r="B216" t="str">
        <f>"1200"</f>
        <v>1200</v>
      </c>
      <c r="C216" t="s">
        <v>44</v>
      </c>
      <c r="E216" t="s">
        <v>45</v>
      </c>
      <c r="G216" s="1" t="s">
        <v>46</v>
      </c>
      <c r="H216">
        <v>2015</v>
      </c>
      <c r="I216" t="s">
        <v>14</v>
      </c>
      <c r="J216" t="s">
        <v>28</v>
      </c>
    </row>
    <row r="217" spans="1:10" ht="45">
      <c r="A217" t="str">
        <f t="shared" si="6"/>
        <v>2015-02-14</v>
      </c>
      <c r="B217" t="str">
        <f>"1230"</f>
        <v>1230</v>
      </c>
      <c r="C217" t="s">
        <v>245</v>
      </c>
      <c r="D217" t="s">
        <v>320</v>
      </c>
      <c r="G217" s="1" t="s">
        <v>246</v>
      </c>
      <c r="H217">
        <v>0</v>
      </c>
      <c r="I217" t="s">
        <v>13</v>
      </c>
      <c r="J217" t="s">
        <v>247</v>
      </c>
    </row>
    <row r="218" spans="1:10" ht="45">
      <c r="A218" t="str">
        <f t="shared" si="6"/>
        <v>2015-02-14</v>
      </c>
      <c r="B218" t="str">
        <f>"1330"</f>
        <v>1330</v>
      </c>
      <c r="C218" t="s">
        <v>110</v>
      </c>
      <c r="E218" t="s">
        <v>17</v>
      </c>
      <c r="G218" s="1" t="s">
        <v>111</v>
      </c>
      <c r="H218">
        <v>0</v>
      </c>
      <c r="I218" t="s">
        <v>20</v>
      </c>
      <c r="J218" t="s">
        <v>21</v>
      </c>
    </row>
    <row r="219" spans="1:10" ht="15">
      <c r="A219" t="str">
        <f t="shared" si="6"/>
        <v>2015-02-14</v>
      </c>
      <c r="B219" t="str">
        <f>"1400"</f>
        <v>1400</v>
      </c>
      <c r="C219" t="s">
        <v>240</v>
      </c>
      <c r="E219" t="s">
        <v>11</v>
      </c>
      <c r="F219" t="s">
        <v>75</v>
      </c>
      <c r="G219" s="1" t="s">
        <v>241</v>
      </c>
      <c r="H219">
        <v>2009</v>
      </c>
      <c r="I219" t="s">
        <v>20</v>
      </c>
      <c r="J219" t="s">
        <v>31</v>
      </c>
    </row>
    <row r="220" spans="1:10" ht="45">
      <c r="A220" t="str">
        <f t="shared" si="6"/>
        <v>2015-02-14</v>
      </c>
      <c r="B220" t="str">
        <f>"1430"</f>
        <v>1430</v>
      </c>
      <c r="C220" t="s">
        <v>275</v>
      </c>
      <c r="D220" t="s">
        <v>277</v>
      </c>
      <c r="E220" t="s">
        <v>17</v>
      </c>
      <c r="G220" s="1" t="s">
        <v>276</v>
      </c>
      <c r="H220">
        <v>2013</v>
      </c>
      <c r="I220" t="s">
        <v>14</v>
      </c>
      <c r="J220" t="s">
        <v>71</v>
      </c>
    </row>
    <row r="221" spans="1:10" ht="45">
      <c r="A221" t="str">
        <f t="shared" si="6"/>
        <v>2015-02-14</v>
      </c>
      <c r="B221" t="str">
        <f>"1445"</f>
        <v>1445</v>
      </c>
      <c r="C221" t="s">
        <v>275</v>
      </c>
      <c r="D221" t="s">
        <v>279</v>
      </c>
      <c r="E221" t="s">
        <v>17</v>
      </c>
      <c r="G221" s="1" t="s">
        <v>278</v>
      </c>
      <c r="H221">
        <v>2013</v>
      </c>
      <c r="I221" t="s">
        <v>14</v>
      </c>
      <c r="J221" t="s">
        <v>71</v>
      </c>
    </row>
    <row r="222" spans="1:10" ht="45">
      <c r="A222" t="str">
        <f t="shared" si="6"/>
        <v>2015-02-14</v>
      </c>
      <c r="B222" t="str">
        <f>"1500"</f>
        <v>1500</v>
      </c>
      <c r="C222" t="s">
        <v>280</v>
      </c>
      <c r="D222" t="s">
        <v>282</v>
      </c>
      <c r="E222" t="s">
        <v>17</v>
      </c>
      <c r="G222" s="1" t="s">
        <v>281</v>
      </c>
      <c r="H222">
        <v>2013</v>
      </c>
      <c r="I222" t="s">
        <v>14</v>
      </c>
      <c r="J222" t="s">
        <v>71</v>
      </c>
    </row>
    <row r="223" spans="1:10" ht="45">
      <c r="A223" t="str">
        <f t="shared" si="6"/>
        <v>2015-02-14</v>
      </c>
      <c r="B223" t="str">
        <f>"1515"</f>
        <v>1515</v>
      </c>
      <c r="C223" t="s">
        <v>280</v>
      </c>
      <c r="D223" t="s">
        <v>284</v>
      </c>
      <c r="E223" t="s">
        <v>17</v>
      </c>
      <c r="G223" s="1" t="s">
        <v>283</v>
      </c>
      <c r="H223">
        <v>2013</v>
      </c>
      <c r="I223" t="s">
        <v>14</v>
      </c>
      <c r="J223" t="s">
        <v>71</v>
      </c>
    </row>
    <row r="224" spans="1:10" ht="45">
      <c r="A224" t="str">
        <f t="shared" si="6"/>
        <v>2015-02-14</v>
      </c>
      <c r="B224" t="str">
        <f>"1530"</f>
        <v>1530</v>
      </c>
      <c r="C224" t="s">
        <v>285</v>
      </c>
      <c r="D224" t="s">
        <v>287</v>
      </c>
      <c r="E224" t="s">
        <v>17</v>
      </c>
      <c r="F224" t="s">
        <v>130</v>
      </c>
      <c r="G224" s="1" t="s">
        <v>286</v>
      </c>
      <c r="H224">
        <v>2013</v>
      </c>
      <c r="I224" t="s">
        <v>14</v>
      </c>
      <c r="J224" t="s">
        <v>71</v>
      </c>
    </row>
    <row r="225" spans="1:10" ht="45">
      <c r="A225" t="str">
        <f t="shared" si="6"/>
        <v>2015-02-14</v>
      </c>
      <c r="B225" t="str">
        <f>"1545"</f>
        <v>1545</v>
      </c>
      <c r="C225" t="s">
        <v>285</v>
      </c>
      <c r="D225" t="s">
        <v>289</v>
      </c>
      <c r="E225" t="s">
        <v>17</v>
      </c>
      <c r="F225" t="s">
        <v>130</v>
      </c>
      <c r="G225" s="1" t="s">
        <v>288</v>
      </c>
      <c r="H225">
        <v>2013</v>
      </c>
      <c r="I225" t="s">
        <v>14</v>
      </c>
      <c r="J225" t="s">
        <v>71</v>
      </c>
    </row>
    <row r="226" spans="1:10" ht="45">
      <c r="A226" t="str">
        <f t="shared" si="6"/>
        <v>2015-02-14</v>
      </c>
      <c r="B226" t="str">
        <f>"1600"</f>
        <v>1600</v>
      </c>
      <c r="C226" t="s">
        <v>290</v>
      </c>
      <c r="D226" t="s">
        <v>292</v>
      </c>
      <c r="E226" t="s">
        <v>17</v>
      </c>
      <c r="F226" t="s">
        <v>130</v>
      </c>
      <c r="G226" s="1" t="s">
        <v>291</v>
      </c>
      <c r="H226">
        <v>2013</v>
      </c>
      <c r="I226" t="s">
        <v>14</v>
      </c>
      <c r="J226" t="s">
        <v>71</v>
      </c>
    </row>
    <row r="227" spans="1:10" ht="30">
      <c r="A227" t="str">
        <f t="shared" si="6"/>
        <v>2015-02-14</v>
      </c>
      <c r="B227" t="str">
        <f>"1615"</f>
        <v>1615</v>
      </c>
      <c r="C227" t="s">
        <v>290</v>
      </c>
      <c r="D227" t="s">
        <v>294</v>
      </c>
      <c r="E227" t="s">
        <v>17</v>
      </c>
      <c r="F227" t="s">
        <v>130</v>
      </c>
      <c r="G227" s="1" t="s">
        <v>293</v>
      </c>
      <c r="H227">
        <v>2013</v>
      </c>
      <c r="I227" t="s">
        <v>14</v>
      </c>
      <c r="J227" t="s">
        <v>295</v>
      </c>
    </row>
    <row r="228" spans="1:10" ht="45">
      <c r="A228" t="str">
        <f t="shared" si="6"/>
        <v>2015-02-14</v>
      </c>
      <c r="B228" t="str">
        <f>"1630"</f>
        <v>1630</v>
      </c>
      <c r="C228" t="s">
        <v>296</v>
      </c>
      <c r="D228" t="s">
        <v>298</v>
      </c>
      <c r="E228" t="s">
        <v>17</v>
      </c>
      <c r="G228" s="1" t="s">
        <v>297</v>
      </c>
      <c r="H228">
        <v>2013</v>
      </c>
      <c r="I228" t="s">
        <v>14</v>
      </c>
      <c r="J228" t="s">
        <v>71</v>
      </c>
    </row>
    <row r="229" spans="1:10" ht="45">
      <c r="A229" t="str">
        <f t="shared" si="6"/>
        <v>2015-02-14</v>
      </c>
      <c r="B229" t="str">
        <f>"1645"</f>
        <v>1645</v>
      </c>
      <c r="C229" t="s">
        <v>296</v>
      </c>
      <c r="D229" t="s">
        <v>300</v>
      </c>
      <c r="E229" t="s">
        <v>17</v>
      </c>
      <c r="G229" s="1" t="s">
        <v>299</v>
      </c>
      <c r="H229">
        <v>2013</v>
      </c>
      <c r="I229" t="s">
        <v>14</v>
      </c>
      <c r="J229" t="s">
        <v>71</v>
      </c>
    </row>
    <row r="230" spans="1:10" ht="15">
      <c r="A230" t="str">
        <f t="shared" si="6"/>
        <v>2015-02-14</v>
      </c>
      <c r="B230" t="str">
        <f>"1700"</f>
        <v>1700</v>
      </c>
      <c r="C230" t="s">
        <v>68</v>
      </c>
      <c r="D230" t="s">
        <v>73</v>
      </c>
      <c r="E230" t="s">
        <v>17</v>
      </c>
      <c r="G230" s="1" t="s">
        <v>72</v>
      </c>
      <c r="H230">
        <v>2013</v>
      </c>
      <c r="I230" t="s">
        <v>14</v>
      </c>
      <c r="J230" t="s">
        <v>71</v>
      </c>
    </row>
    <row r="231" spans="1:10" ht="45">
      <c r="A231" t="str">
        <f t="shared" si="6"/>
        <v>2015-02-14</v>
      </c>
      <c r="B231" t="str">
        <f>"1715"</f>
        <v>1715</v>
      </c>
      <c r="C231" t="s">
        <v>68</v>
      </c>
      <c r="D231" t="s">
        <v>302</v>
      </c>
      <c r="E231" t="s">
        <v>17</v>
      </c>
      <c r="G231" s="1" t="s">
        <v>301</v>
      </c>
      <c r="H231">
        <v>2013</v>
      </c>
      <c r="I231" t="s">
        <v>14</v>
      </c>
      <c r="J231" t="s">
        <v>303</v>
      </c>
    </row>
    <row r="232" spans="1:10" ht="45">
      <c r="A232" t="str">
        <f t="shared" si="6"/>
        <v>2015-02-14</v>
      </c>
      <c r="B232" t="str">
        <f>"1730"</f>
        <v>1730</v>
      </c>
      <c r="C232" t="s">
        <v>44</v>
      </c>
      <c r="E232" t="s">
        <v>45</v>
      </c>
      <c r="G232" s="1" t="s">
        <v>46</v>
      </c>
      <c r="H232">
        <v>2015</v>
      </c>
      <c r="I232" t="s">
        <v>14</v>
      </c>
      <c r="J232" t="s">
        <v>28</v>
      </c>
    </row>
    <row r="233" spans="1:10" ht="45">
      <c r="A233" t="str">
        <f t="shared" si="6"/>
        <v>2015-02-14</v>
      </c>
      <c r="B233" t="str">
        <f>"1800"</f>
        <v>1800</v>
      </c>
      <c r="C233" t="s">
        <v>257</v>
      </c>
      <c r="E233" t="s">
        <v>11</v>
      </c>
      <c r="F233" t="s">
        <v>75</v>
      </c>
      <c r="G233" s="1" t="s">
        <v>258</v>
      </c>
      <c r="H233">
        <v>2011</v>
      </c>
      <c r="I233" t="s">
        <v>14</v>
      </c>
      <c r="J233" t="s">
        <v>49</v>
      </c>
    </row>
    <row r="234" spans="1:10" ht="45">
      <c r="A234" t="str">
        <f t="shared" si="6"/>
        <v>2015-02-14</v>
      </c>
      <c r="B234" t="str">
        <f>"1830"</f>
        <v>1830</v>
      </c>
      <c r="C234" t="s">
        <v>148</v>
      </c>
      <c r="E234" t="s">
        <v>11</v>
      </c>
      <c r="F234" t="s">
        <v>75</v>
      </c>
      <c r="G234" s="1" t="s">
        <v>149</v>
      </c>
      <c r="H234">
        <v>2010</v>
      </c>
      <c r="I234" t="s">
        <v>14</v>
      </c>
      <c r="J234" t="s">
        <v>108</v>
      </c>
    </row>
    <row r="235" spans="1:10" ht="45">
      <c r="A235" t="str">
        <f t="shared" si="6"/>
        <v>2015-02-14</v>
      </c>
      <c r="B235" t="str">
        <f>"1900"</f>
        <v>1900</v>
      </c>
      <c r="C235" t="s">
        <v>296</v>
      </c>
      <c r="D235" t="s">
        <v>305</v>
      </c>
      <c r="E235" t="s">
        <v>17</v>
      </c>
      <c r="G235" s="1" t="s">
        <v>304</v>
      </c>
      <c r="H235">
        <v>0</v>
      </c>
      <c r="I235" t="s">
        <v>13</v>
      </c>
      <c r="J235" t="s">
        <v>306</v>
      </c>
    </row>
    <row r="236" spans="1:10" ht="45">
      <c r="A236" t="str">
        <f t="shared" si="6"/>
        <v>2015-02-14</v>
      </c>
      <c r="B236" t="str">
        <f>"1915"</f>
        <v>1915</v>
      </c>
      <c r="C236" t="s">
        <v>296</v>
      </c>
      <c r="D236" t="s">
        <v>308</v>
      </c>
      <c r="E236" t="s">
        <v>11</v>
      </c>
      <c r="G236" s="1" t="s">
        <v>307</v>
      </c>
      <c r="H236">
        <v>0</v>
      </c>
      <c r="I236" t="s">
        <v>13</v>
      </c>
      <c r="J236" t="s">
        <v>71</v>
      </c>
    </row>
    <row r="237" spans="1:10" ht="45">
      <c r="A237" t="str">
        <f t="shared" si="6"/>
        <v>2015-02-14</v>
      </c>
      <c r="B237" t="str">
        <f>"1930"</f>
        <v>1930</v>
      </c>
      <c r="C237" t="s">
        <v>309</v>
      </c>
      <c r="E237" t="s">
        <v>11</v>
      </c>
      <c r="F237" t="s">
        <v>75</v>
      </c>
      <c r="G237" s="1" t="s">
        <v>310</v>
      </c>
      <c r="H237">
        <v>2010</v>
      </c>
      <c r="I237" t="s">
        <v>77</v>
      </c>
      <c r="J237" t="s">
        <v>311</v>
      </c>
    </row>
    <row r="238" spans="1:10" ht="45">
      <c r="A238" t="str">
        <f t="shared" si="6"/>
        <v>2015-02-14</v>
      </c>
      <c r="B238" t="str">
        <f>"2030"</f>
        <v>2030</v>
      </c>
      <c r="C238" t="s">
        <v>312</v>
      </c>
      <c r="G238" s="1" t="s">
        <v>313</v>
      </c>
      <c r="H238">
        <v>0</v>
      </c>
      <c r="I238" t="s">
        <v>14</v>
      </c>
      <c r="J238" t="s">
        <v>61</v>
      </c>
    </row>
    <row r="239" spans="1:10" ht="45">
      <c r="A239" t="str">
        <f t="shared" si="6"/>
        <v>2015-02-14</v>
      </c>
      <c r="B239" t="str">
        <f>"2130"</f>
        <v>2130</v>
      </c>
      <c r="C239" t="s">
        <v>314</v>
      </c>
      <c r="D239" t="s">
        <v>316</v>
      </c>
      <c r="E239" t="s">
        <v>125</v>
      </c>
      <c r="F239" t="s">
        <v>126</v>
      </c>
      <c r="G239" s="1" t="s">
        <v>315</v>
      </c>
      <c r="H239">
        <v>2003</v>
      </c>
      <c r="I239" t="s">
        <v>77</v>
      </c>
      <c r="J239" t="s">
        <v>317</v>
      </c>
    </row>
    <row r="240" spans="1:10" ht="45">
      <c r="A240" t="str">
        <f t="shared" si="6"/>
        <v>2015-02-14</v>
      </c>
      <c r="B240" t="str">
        <f>"2310"</f>
        <v>2310</v>
      </c>
      <c r="C240" t="s">
        <v>318</v>
      </c>
      <c r="E240" t="s">
        <v>17</v>
      </c>
      <c r="G240" s="1" t="s">
        <v>319</v>
      </c>
      <c r="H240">
        <v>0</v>
      </c>
      <c r="I240" t="s">
        <v>13</v>
      </c>
      <c r="J240" t="s">
        <v>81</v>
      </c>
    </row>
    <row r="241" spans="1:10" ht="45">
      <c r="A241" t="str">
        <f t="shared" si="6"/>
        <v>2015-02-14</v>
      </c>
      <c r="B241" t="str">
        <f>"2330"</f>
        <v>2330</v>
      </c>
      <c r="C241" t="s">
        <v>296</v>
      </c>
      <c r="D241" t="s">
        <v>308</v>
      </c>
      <c r="E241" t="s">
        <v>11</v>
      </c>
      <c r="G241" s="1" t="s">
        <v>307</v>
      </c>
      <c r="H241">
        <v>0</v>
      </c>
      <c r="I241" t="s">
        <v>13</v>
      </c>
      <c r="J241" t="s">
        <v>71</v>
      </c>
    </row>
    <row r="242" spans="1:10" ht="45">
      <c r="A242" t="str">
        <f t="shared" si="6"/>
        <v>2015-02-14</v>
      </c>
      <c r="B242" t="str">
        <f>"2345"</f>
        <v>2345</v>
      </c>
      <c r="C242" t="s">
        <v>296</v>
      </c>
      <c r="D242" t="s">
        <v>305</v>
      </c>
      <c r="E242" t="s">
        <v>17</v>
      </c>
      <c r="G242" s="1" t="s">
        <v>304</v>
      </c>
      <c r="H242">
        <v>0</v>
      </c>
      <c r="I242" t="s">
        <v>13</v>
      </c>
      <c r="J242" t="s">
        <v>306</v>
      </c>
    </row>
    <row r="243" spans="1:10" ht="30">
      <c r="A243" t="str">
        <f>"2015-02-15"</f>
        <v>2015-02-15</v>
      </c>
      <c r="B243" t="str">
        <f>"0000"</f>
        <v>0000</v>
      </c>
      <c r="C243" t="s">
        <v>10</v>
      </c>
      <c r="E243" t="s">
        <v>11</v>
      </c>
      <c r="G243" s="1" t="s">
        <v>12</v>
      </c>
      <c r="H243">
        <v>2012</v>
      </c>
      <c r="I243" t="s">
        <v>14</v>
      </c>
      <c r="J243" t="s">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2015-01-19T05:16:59Z</dcterms:created>
  <dcterms:modified xsi:type="dcterms:W3CDTF">2015-01-19T05:17:12Z</dcterms:modified>
  <cp:category/>
  <cp:version/>
  <cp:contentType/>
  <cp:contentStatus/>
</cp:coreProperties>
</file>